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november26/"/>
    </mc:Choice>
  </mc:AlternateContent>
  <xr:revisionPtr revIDLastSave="0" documentId="8_{12D642BD-53EA-4A55-8981-0506B45C39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G4" i="2" s="1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E4" i="1" s="1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H13" i="2" s="1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E13" i="1" s="1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H18" i="1" s="1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<sst xmlns="http://schemas.openxmlformats.org/spreadsheetml/2006/main" count="2857" uniqueCount="996">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</sst>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0.1740317803219025</c:v>
                </c:pt>
                <c:pt idx="1">
                  <c:v>0.23493741878436566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3.34</c:v>
                </c:pt>
                <c:pt idx="3">
                  <c:v>0.45900000000000002</c:v>
                </c:pt>
                <c:pt idx="4">
                  <c:v>9.8699999999999992</c:v>
                </c:pt>
                <c:pt idx="5">
                  <c:v>67.14</c:v>
                </c:pt>
                <c:pt idx="6">
                  <c:v>67.14</c:v>
                </c:pt>
                <c:pt idx="7">
                  <c:v>4.47</c:v>
                </c:pt>
                <c:pt idx="8">
                  <c:v>6.37</c:v>
                </c:pt>
                <c:pt idx="9">
                  <c:v>1.08</c:v>
                </c:pt>
                <c:pt idx="10">
                  <c:v>10.26</c:v>
                </c:pt>
                <c:pt idx="11">
                  <c:v>5.59</c:v>
                </c:pt>
                <c:pt idx="12">
                  <c:v>4.4950000000000001</c:v>
                </c:pt>
                <c:pt idx="13">
                  <c:v>11.355</c:v>
                </c:pt>
                <c:pt idx="14">
                  <c:v>8.1</c:v>
                </c:pt>
                <c:pt idx="15">
                  <c:v>10.8</c:v>
                </c:pt>
                <c:pt idx="16">
                  <c:v>4.55</c:v>
                </c:pt>
                <c:pt idx="17">
                  <c:v>7</c:v>
                </c:pt>
                <c:pt idx="18">
                  <c:v>1.03</c:v>
                </c:pt>
                <c:pt idx="19">
                  <c:v>3124.0801000000001</c:v>
                </c:pt>
                <c:pt idx="20">
                  <c:v>2212.5700999999999</c:v>
                </c:pt>
                <c:pt idx="21">
                  <c:v>20.2</c:v>
                </c:pt>
                <c:pt idx="22">
                  <c:v>1.4</c:v>
                </c:pt>
                <c:pt idx="23">
                  <c:v>9.5500000000000007</c:v>
                </c:pt>
                <c:pt idx="24">
                  <c:v>15.34</c:v>
                </c:pt>
                <c:pt idx="25">
                  <c:v>1.52</c:v>
                </c:pt>
                <c:pt idx="26">
                  <c:v>2.04</c:v>
                </c:pt>
                <c:pt idx="27">
                  <c:v>0.20599999999999999</c:v>
                </c:pt>
                <c:pt idx="28">
                  <c:v>10.47</c:v>
                </c:pt>
                <c:pt idx="29">
                  <c:v>1.86</c:v>
                </c:pt>
                <c:pt idx="30">
                  <c:v>1.1140000000000001</c:v>
                </c:pt>
                <c:pt idx="31">
                  <c:v>22.4</c:v>
                </c:pt>
                <c:pt idx="32">
                  <c:v>7.55</c:v>
                </c:pt>
                <c:pt idx="33">
                  <c:v>0.94</c:v>
                </c:pt>
                <c:pt idx="34">
                  <c:v>12.21</c:v>
                </c:pt>
                <c:pt idx="35">
                  <c:v>7.2</c:v>
                </c:pt>
                <c:pt idx="36">
                  <c:v>16466.75</c:v>
                </c:pt>
                <c:pt idx="37">
                  <c:v>23.14</c:v>
                </c:pt>
                <c:pt idx="38">
                  <c:v>14</c:v>
                </c:pt>
                <c:pt idx="39">
                  <c:v>560.71</c:v>
                </c:pt>
                <c:pt idx="40">
                  <c:v>2.39</c:v>
                </c:pt>
                <c:pt idx="41">
                  <c:v>0.25</c:v>
                </c:pt>
                <c:pt idx="42">
                  <c:v>0.28599999999999998</c:v>
                </c:pt>
                <c:pt idx="43">
                  <c:v>3023.75</c:v>
                </c:pt>
                <c:pt idx="44">
                  <c:v>66.92</c:v>
                </c:pt>
                <c:pt idx="45">
                  <c:v>3.68</c:v>
                </c:pt>
                <c:pt idx="46">
                  <c:v>56.1</c:v>
                </c:pt>
                <c:pt idx="47">
                  <c:v>1.738</c:v>
                </c:pt>
                <c:pt idx="48">
                  <c:v>4.6500000000000004</c:v>
                </c:pt>
                <c:pt idx="49">
                  <c:v>7.2</c:v>
                </c:pt>
                <c:pt idx="50">
                  <c:v>1.9</c:v>
                </c:pt>
                <c:pt idx="51">
                  <c:v>14.85</c:v>
                </c:pt>
                <c:pt idx="52">
                  <c:v>1.23</c:v>
                </c:pt>
                <c:pt idx="53">
                  <c:v>18.100000000000001</c:v>
                </c:pt>
                <c:pt idx="54">
                  <c:v>2.4900000000000002</c:v>
                </c:pt>
                <c:pt idx="55">
                  <c:v>1.7350000000000001</c:v>
                </c:pt>
                <c:pt idx="56">
                  <c:v>3.5150000000000001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15.734999999999999</c:v>
                </c:pt>
                <c:pt idx="60">
                  <c:v>4.4980000000000002</c:v>
                </c:pt>
                <c:pt idx="61">
                  <c:v>1.3280000000000001</c:v>
                </c:pt>
                <c:pt idx="62">
                  <c:v>5.05</c:v>
                </c:pt>
                <c:pt idx="63">
                  <c:v>11</c:v>
                </c:pt>
                <c:pt idx="64">
                  <c:v>4.6849999999999996</c:v>
                </c:pt>
                <c:pt idx="65">
                  <c:v>13.76</c:v>
                </c:pt>
                <c:pt idx="66">
                  <c:v>3.23</c:v>
                </c:pt>
                <c:pt idx="67">
                  <c:v>4.9599999999999998E-2</c:v>
                </c:pt>
                <c:pt idx="68">
                  <c:v>7.85</c:v>
                </c:pt>
                <c:pt idx="69">
                  <c:v>1.05</c:v>
                </c:pt>
                <c:pt idx="70">
                  <c:v>0.39200000000000002</c:v>
                </c:pt>
                <c:pt idx="71">
                  <c:v>3.855</c:v>
                </c:pt>
                <c:pt idx="72">
                  <c:v>6702.29</c:v>
                </c:pt>
                <c:pt idx="73">
                  <c:v>6702.29</c:v>
                </c:pt>
                <c:pt idx="74">
                  <c:v>10313.5</c:v>
                </c:pt>
                <c:pt idx="75">
                  <c:v>4781.3999000000003</c:v>
                </c:pt>
                <c:pt idx="76">
                  <c:v>10195.1602</c:v>
                </c:pt>
                <c:pt idx="77">
                  <c:v>9620.5400000000009</c:v>
                </c:pt>
                <c:pt idx="78">
                  <c:v>14140.570299999999</c:v>
                </c:pt>
                <c:pt idx="79">
                  <c:v>6351.1201000000001</c:v>
                </c:pt>
                <c:pt idx="80">
                  <c:v>12074.059600000001</c:v>
                </c:pt>
                <c:pt idx="81">
                  <c:v>5282.1099000000004</c:v>
                </c:pt>
                <c:pt idx="82">
                  <c:v>7395.4701999999997</c:v>
                </c:pt>
                <c:pt idx="83">
                  <c:v>1569.46</c:v>
                </c:pt>
                <c:pt idx="84">
                  <c:v>1569.46</c:v>
                </c:pt>
                <c:pt idx="85">
                  <c:v>5648.0801000000001</c:v>
                </c:pt>
                <c:pt idx="86">
                  <c:v>6991.6400999999996</c:v>
                </c:pt>
                <c:pt idx="87">
                  <c:v>3082.1498999999999</c:v>
                </c:pt>
                <c:pt idx="88">
                  <c:v>3082.1498999999999</c:v>
                </c:pt>
                <c:pt idx="89">
                  <c:v>11546.8604</c:v>
                </c:pt>
                <c:pt idx="90">
                  <c:v>2619.0801000000001</c:v>
                </c:pt>
                <c:pt idx="91">
                  <c:v>1.9550000000000001</c:v>
                </c:pt>
                <c:pt idx="92">
                  <c:v>39.6</c:v>
                </c:pt>
                <c:pt idx="93">
                  <c:v>0.26500000000000001</c:v>
                </c:pt>
                <c:pt idx="94">
                  <c:v>0.26500000000000001</c:v>
                </c:pt>
                <c:pt idx="95">
                  <c:v>3560.3899000000001</c:v>
                </c:pt>
                <c:pt idx="96">
                  <c:v>1.38</c:v>
                </c:pt>
                <c:pt idx="97">
                  <c:v>0.27</c:v>
                </c:pt>
                <c:pt idx="98">
                  <c:v>4.12</c:v>
                </c:pt>
                <c:pt idx="99">
                  <c:v>7.86</c:v>
                </c:pt>
                <c:pt idx="100">
                  <c:v>5.37</c:v>
                </c:pt>
                <c:pt idx="101">
                  <c:v>1.32</c:v>
                </c:pt>
                <c:pt idx="102">
                  <c:v>3.21</c:v>
                </c:pt>
                <c:pt idx="103">
                  <c:v>0.28999999999999998</c:v>
                </c:pt>
                <c:pt idx="104">
                  <c:v>428</c:v>
                </c:pt>
                <c:pt idx="105">
                  <c:v>1.53</c:v>
                </c:pt>
                <c:pt idx="106">
                  <c:v>1.93</c:v>
                </c:pt>
                <c:pt idx="107">
                  <c:v>0.42499999999999999</c:v>
                </c:pt>
                <c:pt idx="108">
                  <c:v>1.1819999999999999</c:v>
                </c:pt>
                <c:pt idx="109">
                  <c:v>7.52</c:v>
                </c:pt>
                <c:pt idx="110">
                  <c:v>34.15</c:v>
                </c:pt>
                <c:pt idx="111">
                  <c:v>2.1800000000000002</c:v>
                </c:pt>
                <c:pt idx="112">
                  <c:v>1.512</c:v>
                </c:pt>
                <c:pt idx="113">
                  <c:v>5.92</c:v>
                </c:pt>
                <c:pt idx="114">
                  <c:v>48.2</c:v>
                </c:pt>
                <c:pt idx="115">
                  <c:v>0.94</c:v>
                </c:pt>
                <c:pt idx="116">
                  <c:v>0.35799999999999998</c:v>
                </c:pt>
                <c:pt idx="117">
                  <c:v>0.27</c:v>
                </c:pt>
                <c:pt idx="118">
                  <c:v>2.6</c:v>
                </c:pt>
                <c:pt idx="119">
                  <c:v>3.23</c:v>
                </c:pt>
                <c:pt idx="120">
                  <c:v>1.18</c:v>
                </c:pt>
                <c:pt idx="121">
                  <c:v>0.61</c:v>
                </c:pt>
                <c:pt idx="122">
                  <c:v>6</c:v>
                </c:pt>
                <c:pt idx="123">
                  <c:v>3</c:v>
                </c:pt>
                <c:pt idx="124">
                  <c:v>28</c:v>
                </c:pt>
                <c:pt idx="125">
                  <c:v>2.99</c:v>
                </c:pt>
                <c:pt idx="126">
                  <c:v>0.75</c:v>
                </c:pt>
                <c:pt idx="127">
                  <c:v>67.25</c:v>
                </c:pt>
                <c:pt idx="128">
                  <c:v>6.65</c:v>
                </c:pt>
                <c:pt idx="129">
                  <c:v>2.33</c:v>
                </c:pt>
                <c:pt idx="130">
                  <c:v>0.505</c:v>
                </c:pt>
                <c:pt idx="131">
                  <c:v>26.96</c:v>
                </c:pt>
                <c:pt idx="132">
                  <c:v>4.6500000000000004</c:v>
                </c:pt>
                <c:pt idx="133">
                  <c:v>3.34</c:v>
                </c:pt>
                <c:pt idx="134">
                  <c:v>0.51</c:v>
                </c:pt>
                <c:pt idx="135">
                  <c:v>47.84</c:v>
                </c:pt>
                <c:pt idx="136">
                  <c:v>11031.8398</c:v>
                </c:pt>
                <c:pt idx="137">
                  <c:v>52.7</c:v>
                </c:pt>
                <c:pt idx="138">
                  <c:v>3.42</c:v>
                </c:pt>
                <c:pt idx="139">
                  <c:v>1.0649999999999999</c:v>
                </c:pt>
                <c:pt idx="140">
                  <c:v>2.35</c:v>
                </c:pt>
                <c:pt idx="141">
                  <c:v>0.65600000000000003</c:v>
                </c:pt>
                <c:pt idx="142">
                  <c:v>33</c:v>
                </c:pt>
                <c:pt idx="143">
                  <c:v>43.7</c:v>
                </c:pt>
                <c:pt idx="144">
                  <c:v>39.9</c:v>
                </c:pt>
                <c:pt idx="145">
                  <c:v>2.27</c:v>
                </c:pt>
                <c:pt idx="146">
                  <c:v>1.56</c:v>
                </c:pt>
                <c:pt idx="147">
                  <c:v>13.06</c:v>
                </c:pt>
                <c:pt idx="148">
                  <c:v>2.2000000000000002</c:v>
                </c:pt>
                <c:pt idx="149">
                  <c:v>0.83799999999999997</c:v>
                </c:pt>
                <c:pt idx="150">
                  <c:v>0.83799999999999997</c:v>
                </c:pt>
                <c:pt idx="151">
                  <c:v>18.850000000000001</c:v>
                </c:pt>
                <c:pt idx="152">
                  <c:v>10.26</c:v>
                </c:pt>
                <c:pt idx="153">
                  <c:v>0.77400000000000002</c:v>
                </c:pt>
                <c:pt idx="154">
                  <c:v>3.45</c:v>
                </c:pt>
                <c:pt idx="155">
                  <c:v>9.8000000000000007</c:v>
                </c:pt>
                <c:pt idx="156">
                  <c:v>9.83</c:v>
                </c:pt>
                <c:pt idx="157">
                  <c:v>6.74</c:v>
                </c:pt>
                <c:pt idx="158">
                  <c:v>15.4</c:v>
                </c:pt>
                <c:pt idx="159">
                  <c:v>4.7649999999999997</c:v>
                </c:pt>
                <c:pt idx="160">
                  <c:v>0.222</c:v>
                </c:pt>
                <c:pt idx="161">
                  <c:v>1.282</c:v>
                </c:pt>
                <c:pt idx="162">
                  <c:v>10.56</c:v>
                </c:pt>
                <c:pt idx="163">
                  <c:v>3</c:v>
                </c:pt>
                <c:pt idx="164">
                  <c:v>6.03</c:v>
                </c:pt>
                <c:pt idx="165">
                  <c:v>8.5</c:v>
                </c:pt>
                <c:pt idx="166">
                  <c:v>1.81</c:v>
                </c:pt>
                <c:pt idx="167">
                  <c:v>1.81</c:v>
                </c:pt>
                <c:pt idx="168">
                  <c:v>5296.8701000000001</c:v>
                </c:pt>
                <c:pt idx="169">
                  <c:v>0.13900000000000001</c:v>
                </c:pt>
                <c:pt idx="170">
                  <c:v>11.78</c:v>
                </c:pt>
                <c:pt idx="171">
                  <c:v>1.56</c:v>
                </c:pt>
                <c:pt idx="172">
                  <c:v>7.19</c:v>
                </c:pt>
                <c:pt idx="173">
                  <c:v>0.252</c:v>
                </c:pt>
                <c:pt idx="174">
                  <c:v>2.37</c:v>
                </c:pt>
                <c:pt idx="175">
                  <c:v>2.88</c:v>
                </c:pt>
                <c:pt idx="176">
                  <c:v>7.6</c:v>
                </c:pt>
                <c:pt idx="177">
                  <c:v>0.51</c:v>
                </c:pt>
                <c:pt idx="178">
                  <c:v>0.32200000000000001</c:v>
                </c:pt>
                <c:pt idx="179">
                  <c:v>20</c:v>
                </c:pt>
                <c:pt idx="180">
                  <c:v>47.5</c:v>
                </c:pt>
                <c:pt idx="181">
                  <c:v>4574.4502000000002</c:v>
                </c:pt>
                <c:pt idx="182">
                  <c:v>0.92</c:v>
                </c:pt>
                <c:pt idx="183">
                  <c:v>3.81</c:v>
                </c:pt>
                <c:pt idx="184">
                  <c:v>1.93</c:v>
                </c:pt>
                <c:pt idx="185">
                  <c:v>2.1</c:v>
                </c:pt>
                <c:pt idx="186">
                  <c:v>1.05</c:v>
                </c:pt>
                <c:pt idx="187">
                  <c:v>0.22900000000000001</c:v>
                </c:pt>
                <c:pt idx="188">
                  <c:v>0.314</c:v>
                </c:pt>
                <c:pt idx="189">
                  <c:v>0.16</c:v>
                </c:pt>
                <c:pt idx="190">
                  <c:v>1.42</c:v>
                </c:pt>
                <c:pt idx="191">
                  <c:v>560.71</c:v>
                </c:pt>
                <c:pt idx="192">
                  <c:v>3023.75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4.4000000000000004</c:v>
                </c:pt>
                <c:pt idx="2">
                  <c:v>3.35</c:v>
                </c:pt>
                <c:pt idx="3">
                  <c:v>0.46700000000000003</c:v>
                </c:pt>
                <c:pt idx="4">
                  <c:v>0</c:v>
                </c:pt>
                <c:pt idx="5">
                  <c:v>67.739999999999995</c:v>
                </c:pt>
                <c:pt idx="6">
                  <c:v>67.739999999999995</c:v>
                </c:pt>
                <c:pt idx="7">
                  <c:v>4.1050000000000004</c:v>
                </c:pt>
                <c:pt idx="8">
                  <c:v>6.23</c:v>
                </c:pt>
                <c:pt idx="9">
                  <c:v>0</c:v>
                </c:pt>
                <c:pt idx="10">
                  <c:v>9.68</c:v>
                </c:pt>
                <c:pt idx="11">
                  <c:v>5.16</c:v>
                </c:pt>
                <c:pt idx="12">
                  <c:v>4.0039999999999996</c:v>
                </c:pt>
                <c:pt idx="13">
                  <c:v>12.48</c:v>
                </c:pt>
                <c:pt idx="14">
                  <c:v>7.92</c:v>
                </c:pt>
                <c:pt idx="15">
                  <c:v>11.2</c:v>
                </c:pt>
                <c:pt idx="16">
                  <c:v>4.3</c:v>
                </c:pt>
                <c:pt idx="17">
                  <c:v>7.25</c:v>
                </c:pt>
                <c:pt idx="18">
                  <c:v>0</c:v>
                </c:pt>
                <c:pt idx="19">
                  <c:v>3154.25</c:v>
                </c:pt>
                <c:pt idx="20">
                  <c:v>2396.4198999999999</c:v>
                </c:pt>
                <c:pt idx="21">
                  <c:v>0</c:v>
                </c:pt>
                <c:pt idx="22">
                  <c:v>1.34</c:v>
                </c:pt>
                <c:pt idx="23">
                  <c:v>9.5</c:v>
                </c:pt>
                <c:pt idx="24">
                  <c:v>15.9</c:v>
                </c:pt>
                <c:pt idx="25">
                  <c:v>1.44</c:v>
                </c:pt>
                <c:pt idx="26">
                  <c:v>2.11</c:v>
                </c:pt>
                <c:pt idx="27">
                  <c:v>0</c:v>
                </c:pt>
                <c:pt idx="28">
                  <c:v>9.93</c:v>
                </c:pt>
                <c:pt idx="29">
                  <c:v>1.9550000000000001</c:v>
                </c:pt>
                <c:pt idx="30">
                  <c:v>1.0940000000000001</c:v>
                </c:pt>
                <c:pt idx="31">
                  <c:v>22.72</c:v>
                </c:pt>
                <c:pt idx="32">
                  <c:v>7.5</c:v>
                </c:pt>
                <c:pt idx="33">
                  <c:v>0.90700000000000003</c:v>
                </c:pt>
                <c:pt idx="34">
                  <c:v>11.9</c:v>
                </c:pt>
                <c:pt idx="35">
                  <c:v>8</c:v>
                </c:pt>
                <c:pt idx="36">
                  <c:v>15717.6602</c:v>
                </c:pt>
                <c:pt idx="37">
                  <c:v>22.12</c:v>
                </c:pt>
                <c:pt idx="38">
                  <c:v>13.7</c:v>
                </c:pt>
                <c:pt idx="39">
                  <c:v>0</c:v>
                </c:pt>
                <c:pt idx="40">
                  <c:v>2.78</c:v>
                </c:pt>
                <c:pt idx="41">
                  <c:v>0</c:v>
                </c:pt>
                <c:pt idx="42">
                  <c:v>0.307</c:v>
                </c:pt>
                <c:pt idx="43">
                  <c:v>3104.22</c:v>
                </c:pt>
                <c:pt idx="44">
                  <c:v>64.19</c:v>
                </c:pt>
                <c:pt idx="45">
                  <c:v>3.77</c:v>
                </c:pt>
                <c:pt idx="46">
                  <c:v>49.65</c:v>
                </c:pt>
                <c:pt idx="47">
                  <c:v>1.8340000000000001</c:v>
                </c:pt>
                <c:pt idx="48">
                  <c:v>4.7300000000000004</c:v>
                </c:pt>
                <c:pt idx="49">
                  <c:v>7.75</c:v>
                </c:pt>
                <c:pt idx="50">
                  <c:v>1.93</c:v>
                </c:pt>
                <c:pt idx="51">
                  <c:v>0</c:v>
                </c:pt>
                <c:pt idx="52">
                  <c:v>1.278</c:v>
                </c:pt>
                <c:pt idx="53">
                  <c:v>19.2</c:v>
                </c:pt>
                <c:pt idx="54">
                  <c:v>2.4300000000000002</c:v>
                </c:pt>
                <c:pt idx="55">
                  <c:v>1.7649999999999999</c:v>
                </c:pt>
                <c:pt idx="56">
                  <c:v>3.34</c:v>
                </c:pt>
                <c:pt idx="57">
                  <c:v>0</c:v>
                </c:pt>
                <c:pt idx="58">
                  <c:v>1.27</c:v>
                </c:pt>
                <c:pt idx="59">
                  <c:v>16.57</c:v>
                </c:pt>
                <c:pt idx="60">
                  <c:v>4.5449999999999999</c:v>
                </c:pt>
                <c:pt idx="61">
                  <c:v>1.39</c:v>
                </c:pt>
                <c:pt idx="62">
                  <c:v>0</c:v>
                </c:pt>
                <c:pt idx="63">
                  <c:v>10.42</c:v>
                </c:pt>
                <c:pt idx="64">
                  <c:v>4.21</c:v>
                </c:pt>
                <c:pt idx="65">
                  <c:v>13.42</c:v>
                </c:pt>
                <c:pt idx="66">
                  <c:v>3.3</c:v>
                </c:pt>
                <c:pt idx="67">
                  <c:v>4.5600000000000002E-2</c:v>
                </c:pt>
                <c:pt idx="68">
                  <c:v>8</c:v>
                </c:pt>
                <c:pt idx="69">
                  <c:v>1.07</c:v>
                </c:pt>
                <c:pt idx="70">
                  <c:v>0.30099999999999999</c:v>
                </c:pt>
                <c:pt idx="71">
                  <c:v>4.04</c:v>
                </c:pt>
                <c:pt idx="72">
                  <c:v>6772.5698000000002</c:v>
                </c:pt>
                <c:pt idx="73">
                  <c:v>6772.5698000000002</c:v>
                </c:pt>
                <c:pt idx="74">
                  <c:v>9845.1201000000001</c:v>
                </c:pt>
                <c:pt idx="75">
                  <c:v>4587.4399000000003</c:v>
                </c:pt>
                <c:pt idx="76">
                  <c:v>9440.7099999999991</c:v>
                </c:pt>
                <c:pt idx="77">
                  <c:v>9379.4599999999991</c:v>
                </c:pt>
                <c:pt idx="78">
                  <c:v>14515.7803</c:v>
                </c:pt>
                <c:pt idx="79">
                  <c:v>6115.8397999999997</c:v>
                </c:pt>
                <c:pt idx="80">
                  <c:v>12202.549800000001</c:v>
                </c:pt>
                <c:pt idx="81">
                  <c:v>5370.7597999999998</c:v>
                </c:pt>
                <c:pt idx="82">
                  <c:v>7619.2002000000002</c:v>
                </c:pt>
                <c:pt idx="83">
                  <c:v>1586.02</c:v>
                </c:pt>
                <c:pt idx="84">
                  <c:v>1586.02</c:v>
                </c:pt>
                <c:pt idx="85">
                  <c:v>5558.7201999999997</c:v>
                </c:pt>
                <c:pt idx="86">
                  <c:v>0</c:v>
                </c:pt>
                <c:pt idx="87">
                  <c:v>2984.52</c:v>
                </c:pt>
                <c:pt idx="88">
                  <c:v>2984.52</c:v>
                </c:pt>
                <c:pt idx="89">
                  <c:v>0</c:v>
                </c:pt>
                <c:pt idx="90">
                  <c:v>2643.6201000000001</c:v>
                </c:pt>
                <c:pt idx="91">
                  <c:v>2.2999999999999998</c:v>
                </c:pt>
                <c:pt idx="92">
                  <c:v>40.74</c:v>
                </c:pt>
                <c:pt idx="93">
                  <c:v>0.251</c:v>
                </c:pt>
                <c:pt idx="94">
                  <c:v>0.251</c:v>
                </c:pt>
                <c:pt idx="95">
                  <c:v>3473.3101000000001</c:v>
                </c:pt>
                <c:pt idx="96">
                  <c:v>1.47</c:v>
                </c:pt>
                <c:pt idx="97">
                  <c:v>0.27900000000000003</c:v>
                </c:pt>
                <c:pt idx="98">
                  <c:v>4.0250000000000004</c:v>
                </c:pt>
                <c:pt idx="99">
                  <c:v>7.7</c:v>
                </c:pt>
                <c:pt idx="100">
                  <c:v>5.48</c:v>
                </c:pt>
                <c:pt idx="101">
                  <c:v>1.175</c:v>
                </c:pt>
                <c:pt idx="102">
                  <c:v>3.05</c:v>
                </c:pt>
                <c:pt idx="103">
                  <c:v>0.28000000000000003</c:v>
                </c:pt>
                <c:pt idx="104">
                  <c:v>410</c:v>
                </c:pt>
                <c:pt idx="105">
                  <c:v>1.4850000000000001</c:v>
                </c:pt>
                <c:pt idx="106">
                  <c:v>0</c:v>
                </c:pt>
                <c:pt idx="107">
                  <c:v>0.39</c:v>
                </c:pt>
                <c:pt idx="108">
                  <c:v>1.214</c:v>
                </c:pt>
                <c:pt idx="109">
                  <c:v>7.2</c:v>
                </c:pt>
                <c:pt idx="110">
                  <c:v>32.200000000000003</c:v>
                </c:pt>
                <c:pt idx="111">
                  <c:v>0</c:v>
                </c:pt>
                <c:pt idx="112">
                  <c:v>1.53</c:v>
                </c:pt>
                <c:pt idx="113">
                  <c:v>5.8449999999999998</c:v>
                </c:pt>
                <c:pt idx="114">
                  <c:v>48.2</c:v>
                </c:pt>
                <c:pt idx="115">
                  <c:v>0.82</c:v>
                </c:pt>
                <c:pt idx="116">
                  <c:v>0</c:v>
                </c:pt>
                <c:pt idx="117">
                  <c:v>0.23</c:v>
                </c:pt>
                <c:pt idx="118">
                  <c:v>2.6</c:v>
                </c:pt>
                <c:pt idx="119">
                  <c:v>3.38</c:v>
                </c:pt>
                <c:pt idx="120">
                  <c:v>1.42</c:v>
                </c:pt>
                <c:pt idx="121">
                  <c:v>0.625</c:v>
                </c:pt>
                <c:pt idx="122">
                  <c:v>5.48</c:v>
                </c:pt>
                <c:pt idx="123">
                  <c:v>3</c:v>
                </c:pt>
                <c:pt idx="124">
                  <c:v>28.4</c:v>
                </c:pt>
                <c:pt idx="125">
                  <c:v>2.89</c:v>
                </c:pt>
                <c:pt idx="126">
                  <c:v>0.72499999999999998</c:v>
                </c:pt>
                <c:pt idx="127">
                  <c:v>69.400000000000006</c:v>
                </c:pt>
                <c:pt idx="128">
                  <c:v>7.3</c:v>
                </c:pt>
                <c:pt idx="129">
                  <c:v>2.38</c:v>
                </c:pt>
                <c:pt idx="130">
                  <c:v>0</c:v>
                </c:pt>
                <c:pt idx="131">
                  <c:v>26.62</c:v>
                </c:pt>
                <c:pt idx="132">
                  <c:v>0</c:v>
                </c:pt>
                <c:pt idx="133">
                  <c:v>3.17</c:v>
                </c:pt>
                <c:pt idx="134">
                  <c:v>0</c:v>
                </c:pt>
                <c:pt idx="135">
                  <c:v>48.92</c:v>
                </c:pt>
                <c:pt idx="136">
                  <c:v>9958.4297000000006</c:v>
                </c:pt>
                <c:pt idx="137">
                  <c:v>45.18</c:v>
                </c:pt>
                <c:pt idx="138">
                  <c:v>3.36</c:v>
                </c:pt>
                <c:pt idx="139">
                  <c:v>1.135</c:v>
                </c:pt>
                <c:pt idx="140">
                  <c:v>2.2599999999999998</c:v>
                </c:pt>
                <c:pt idx="141">
                  <c:v>0.64</c:v>
                </c:pt>
                <c:pt idx="142">
                  <c:v>30.2</c:v>
                </c:pt>
                <c:pt idx="143">
                  <c:v>44.65</c:v>
                </c:pt>
                <c:pt idx="144">
                  <c:v>40.5</c:v>
                </c:pt>
                <c:pt idx="145">
                  <c:v>2.34</c:v>
                </c:pt>
                <c:pt idx="146">
                  <c:v>1.51</c:v>
                </c:pt>
                <c:pt idx="147">
                  <c:v>13.79</c:v>
                </c:pt>
                <c:pt idx="148">
                  <c:v>2</c:v>
                </c:pt>
                <c:pt idx="149">
                  <c:v>0.81200000000000006</c:v>
                </c:pt>
                <c:pt idx="150">
                  <c:v>0.81200000000000006</c:v>
                </c:pt>
                <c:pt idx="151">
                  <c:v>19.579999999999998</c:v>
                </c:pt>
                <c:pt idx="152">
                  <c:v>10.6</c:v>
                </c:pt>
                <c:pt idx="153">
                  <c:v>0.73</c:v>
                </c:pt>
                <c:pt idx="154">
                  <c:v>3.25</c:v>
                </c:pt>
                <c:pt idx="155">
                  <c:v>10.23</c:v>
                </c:pt>
                <c:pt idx="156">
                  <c:v>9.7200000000000006</c:v>
                </c:pt>
                <c:pt idx="157">
                  <c:v>7.2</c:v>
                </c:pt>
                <c:pt idx="158">
                  <c:v>14.6</c:v>
                </c:pt>
                <c:pt idx="159">
                  <c:v>4.63</c:v>
                </c:pt>
                <c:pt idx="160">
                  <c:v>0</c:v>
                </c:pt>
                <c:pt idx="161">
                  <c:v>1.3260000000000001</c:v>
                </c:pt>
                <c:pt idx="162">
                  <c:v>10.119999999999999</c:v>
                </c:pt>
                <c:pt idx="163">
                  <c:v>3.04</c:v>
                </c:pt>
                <c:pt idx="164">
                  <c:v>5.91</c:v>
                </c:pt>
                <c:pt idx="165">
                  <c:v>8.68</c:v>
                </c:pt>
                <c:pt idx="166">
                  <c:v>1.84</c:v>
                </c:pt>
                <c:pt idx="167">
                  <c:v>1.84</c:v>
                </c:pt>
                <c:pt idx="168">
                  <c:v>5346.5</c:v>
                </c:pt>
                <c:pt idx="169">
                  <c:v>0.1205</c:v>
                </c:pt>
                <c:pt idx="170">
                  <c:v>11.88</c:v>
                </c:pt>
                <c:pt idx="171">
                  <c:v>0</c:v>
                </c:pt>
                <c:pt idx="172">
                  <c:v>7.43</c:v>
                </c:pt>
                <c:pt idx="173">
                  <c:v>0.26200000000000001</c:v>
                </c:pt>
                <c:pt idx="174">
                  <c:v>2.42</c:v>
                </c:pt>
                <c:pt idx="175">
                  <c:v>2.79</c:v>
                </c:pt>
                <c:pt idx="176">
                  <c:v>8.02</c:v>
                </c:pt>
                <c:pt idx="177">
                  <c:v>0.46500000000000002</c:v>
                </c:pt>
                <c:pt idx="178">
                  <c:v>0.33800000000000002</c:v>
                </c:pt>
                <c:pt idx="179">
                  <c:v>0</c:v>
                </c:pt>
                <c:pt idx="180">
                  <c:v>48.32</c:v>
                </c:pt>
                <c:pt idx="181">
                  <c:v>0</c:v>
                </c:pt>
                <c:pt idx="182">
                  <c:v>0.94</c:v>
                </c:pt>
                <c:pt idx="183">
                  <c:v>3.82</c:v>
                </c:pt>
                <c:pt idx="184">
                  <c:v>1.99</c:v>
                </c:pt>
                <c:pt idx="185">
                  <c:v>1.9550000000000001</c:v>
                </c:pt>
                <c:pt idx="186">
                  <c:v>0.95</c:v>
                </c:pt>
                <c:pt idx="187">
                  <c:v>0.23</c:v>
                </c:pt>
                <c:pt idx="188">
                  <c:v>0.32200000000000001</c:v>
                </c:pt>
                <c:pt idx="189">
                  <c:v>0</c:v>
                </c:pt>
                <c:pt idx="190">
                  <c:v>1.2749999999999999</c:v>
                </c:pt>
                <c:pt idx="191">
                  <c:v>0</c:v>
                </c:pt>
                <c:pt idx="192">
                  <c:v>3104.22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18</c:v>
                </c:pt>
                <c:pt idx="2">
                  <c:v>22</c:v>
                </c:pt>
                <c:pt idx="3">
                  <c:v>0</c:v>
                </c:pt>
                <c:pt idx="4">
                  <c:v>0</c:v>
                </c:pt>
                <c:pt idx="5">
                  <c:v>21</c:v>
                </c:pt>
                <c:pt idx="6">
                  <c:v>21</c:v>
                </c:pt>
                <c:pt idx="7">
                  <c:v>9</c:v>
                </c:pt>
                <c:pt idx="8">
                  <c:v>20</c:v>
                </c:pt>
                <c:pt idx="9">
                  <c:v>0</c:v>
                </c:pt>
                <c:pt idx="10">
                  <c:v>13</c:v>
                </c:pt>
                <c:pt idx="11">
                  <c:v>3</c:v>
                </c:pt>
                <c:pt idx="12">
                  <c:v>1</c:v>
                </c:pt>
                <c:pt idx="13">
                  <c:v>14</c:v>
                </c:pt>
                <c:pt idx="14">
                  <c:v>22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17</c:v>
                </c:pt>
                <c:pt idx="30">
                  <c:v>25</c:v>
                </c:pt>
                <c:pt idx="31">
                  <c:v>23</c:v>
                </c:pt>
                <c:pt idx="32">
                  <c:v>11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6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12</c:v>
                </c:pt>
                <c:pt idx="43">
                  <c:v>6</c:v>
                </c:pt>
                <c:pt idx="44">
                  <c:v>2</c:v>
                </c:pt>
                <c:pt idx="45">
                  <c:v>0</c:v>
                </c:pt>
                <c:pt idx="46">
                  <c:v>10</c:v>
                </c:pt>
                <c:pt idx="47">
                  <c:v>29</c:v>
                </c:pt>
                <c:pt idx="48">
                  <c:v>34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31</c:v>
                </c:pt>
                <c:pt idx="53">
                  <c:v>21</c:v>
                </c:pt>
                <c:pt idx="54">
                  <c:v>22</c:v>
                </c:pt>
                <c:pt idx="55">
                  <c:v>23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23</c:v>
                </c:pt>
                <c:pt idx="60">
                  <c:v>6</c:v>
                </c:pt>
                <c:pt idx="61">
                  <c:v>0</c:v>
                </c:pt>
                <c:pt idx="62">
                  <c:v>0</c:v>
                </c:pt>
                <c:pt idx="63">
                  <c:v>6</c:v>
                </c:pt>
                <c:pt idx="64">
                  <c:v>1</c:v>
                </c:pt>
                <c:pt idx="65">
                  <c:v>12</c:v>
                </c:pt>
                <c:pt idx="66">
                  <c:v>0</c:v>
                </c:pt>
                <c:pt idx="67">
                  <c:v>6</c:v>
                </c:pt>
                <c:pt idx="68">
                  <c:v>56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13</c:v>
                </c:pt>
                <c:pt idx="76">
                  <c:v>2</c:v>
                </c:pt>
                <c:pt idx="77">
                  <c:v>0</c:v>
                </c:pt>
                <c:pt idx="78">
                  <c:v>6</c:v>
                </c:pt>
                <c:pt idx="79">
                  <c:v>49</c:v>
                </c:pt>
                <c:pt idx="80">
                  <c:v>24</c:v>
                </c:pt>
                <c:pt idx="81">
                  <c:v>0</c:v>
                </c:pt>
                <c:pt idx="82">
                  <c:v>27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46</c:v>
                </c:pt>
                <c:pt idx="93">
                  <c:v>23</c:v>
                </c:pt>
                <c:pt idx="94">
                  <c:v>23</c:v>
                </c:pt>
                <c:pt idx="95">
                  <c:v>2</c:v>
                </c:pt>
                <c:pt idx="96">
                  <c:v>9</c:v>
                </c:pt>
                <c:pt idx="97">
                  <c:v>0</c:v>
                </c:pt>
                <c:pt idx="98">
                  <c:v>5</c:v>
                </c:pt>
                <c:pt idx="99">
                  <c:v>12</c:v>
                </c:pt>
                <c:pt idx="100">
                  <c:v>0</c:v>
                </c:pt>
                <c:pt idx="101">
                  <c:v>31</c:v>
                </c:pt>
                <c:pt idx="102">
                  <c:v>8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3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7</c:v>
                </c:pt>
                <c:pt idx="114">
                  <c:v>0</c:v>
                </c:pt>
                <c:pt idx="115">
                  <c:v>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13</c:v>
                </c:pt>
                <c:pt idx="124">
                  <c:v>13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33</c:v>
                </c:pt>
                <c:pt idx="129">
                  <c:v>0</c:v>
                </c:pt>
                <c:pt idx="130">
                  <c:v>0</c:v>
                </c:pt>
                <c:pt idx="131">
                  <c:v>11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17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2</c:v>
                </c:pt>
                <c:pt idx="142">
                  <c:v>20</c:v>
                </c:pt>
                <c:pt idx="143">
                  <c:v>44</c:v>
                </c:pt>
                <c:pt idx="144">
                  <c:v>0</c:v>
                </c:pt>
                <c:pt idx="145">
                  <c:v>0</c:v>
                </c:pt>
                <c:pt idx="146">
                  <c:v>32</c:v>
                </c:pt>
                <c:pt idx="147">
                  <c:v>0</c:v>
                </c:pt>
                <c:pt idx="148">
                  <c:v>15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22</c:v>
                </c:pt>
                <c:pt idx="154">
                  <c:v>0</c:v>
                </c:pt>
                <c:pt idx="155">
                  <c:v>6</c:v>
                </c:pt>
                <c:pt idx="156">
                  <c:v>6</c:v>
                </c:pt>
                <c:pt idx="157">
                  <c:v>0</c:v>
                </c:pt>
                <c:pt idx="158">
                  <c:v>23</c:v>
                </c:pt>
                <c:pt idx="159">
                  <c:v>27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27</c:v>
                </c:pt>
                <c:pt idx="167">
                  <c:v>27</c:v>
                </c:pt>
                <c:pt idx="168">
                  <c:v>0</c:v>
                </c:pt>
                <c:pt idx="169">
                  <c:v>6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26</c:v>
                </c:pt>
                <c:pt idx="175">
                  <c:v>0</c:v>
                </c:pt>
                <c:pt idx="176">
                  <c:v>27</c:v>
                </c:pt>
                <c:pt idx="177">
                  <c:v>24</c:v>
                </c:pt>
                <c:pt idx="178">
                  <c:v>45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21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6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  <c:pt idx="5">
                  <c:v>16</c:v>
                </c:pt>
                <c:pt idx="6">
                  <c:v>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35</c:v>
                </c:pt>
                <c:pt idx="11">
                  <c:v>17</c:v>
                </c:pt>
                <c:pt idx="12">
                  <c:v>4</c:v>
                </c:pt>
                <c:pt idx="13">
                  <c:v>3</c:v>
                </c:pt>
                <c:pt idx="14">
                  <c:v>30</c:v>
                </c:pt>
                <c:pt idx="15">
                  <c:v>0</c:v>
                </c:pt>
                <c:pt idx="16">
                  <c:v>13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0</c:v>
                </c:pt>
                <c:pt idx="21">
                  <c:v>0</c:v>
                </c:pt>
                <c:pt idx="22">
                  <c:v>41</c:v>
                </c:pt>
                <c:pt idx="23">
                  <c:v>0</c:v>
                </c:pt>
                <c:pt idx="24">
                  <c:v>15</c:v>
                </c:pt>
                <c:pt idx="25">
                  <c:v>0</c:v>
                </c:pt>
                <c:pt idx="26">
                  <c:v>44</c:v>
                </c:pt>
                <c:pt idx="27">
                  <c:v>0</c:v>
                </c:pt>
                <c:pt idx="28">
                  <c:v>4</c:v>
                </c:pt>
                <c:pt idx="29">
                  <c:v>12</c:v>
                </c:pt>
                <c:pt idx="30">
                  <c:v>0</c:v>
                </c:pt>
                <c:pt idx="31">
                  <c:v>15</c:v>
                </c:pt>
                <c:pt idx="32">
                  <c:v>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39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19</c:v>
                </c:pt>
                <c:pt idx="41">
                  <c:v>0</c:v>
                </c:pt>
                <c:pt idx="42">
                  <c:v>5</c:v>
                </c:pt>
                <c:pt idx="43">
                  <c:v>4</c:v>
                </c:pt>
                <c:pt idx="44">
                  <c:v>15</c:v>
                </c:pt>
                <c:pt idx="45">
                  <c:v>33</c:v>
                </c:pt>
                <c:pt idx="46">
                  <c:v>29</c:v>
                </c:pt>
                <c:pt idx="47">
                  <c:v>15</c:v>
                </c:pt>
                <c:pt idx="48">
                  <c:v>31</c:v>
                </c:pt>
                <c:pt idx="49">
                  <c:v>10</c:v>
                </c:pt>
                <c:pt idx="50">
                  <c:v>0</c:v>
                </c:pt>
                <c:pt idx="51">
                  <c:v>0</c:v>
                </c:pt>
                <c:pt idx="52">
                  <c:v>15</c:v>
                </c:pt>
                <c:pt idx="53">
                  <c:v>1</c:v>
                </c:pt>
                <c:pt idx="54">
                  <c:v>0</c:v>
                </c:pt>
                <c:pt idx="55">
                  <c:v>15</c:v>
                </c:pt>
                <c:pt idx="56">
                  <c:v>16</c:v>
                </c:pt>
                <c:pt idx="57">
                  <c:v>0</c:v>
                </c:pt>
                <c:pt idx="58">
                  <c:v>0</c:v>
                </c:pt>
                <c:pt idx="59">
                  <c:v>16</c:v>
                </c:pt>
                <c:pt idx="60">
                  <c:v>5</c:v>
                </c:pt>
                <c:pt idx="61">
                  <c:v>0</c:v>
                </c:pt>
                <c:pt idx="62">
                  <c:v>0</c:v>
                </c:pt>
                <c:pt idx="63">
                  <c:v>19</c:v>
                </c:pt>
                <c:pt idx="64">
                  <c:v>0</c:v>
                </c:pt>
                <c:pt idx="65">
                  <c:v>33</c:v>
                </c:pt>
                <c:pt idx="66">
                  <c:v>0</c:v>
                </c:pt>
                <c:pt idx="67">
                  <c:v>0</c:v>
                </c:pt>
                <c:pt idx="68">
                  <c:v>16</c:v>
                </c:pt>
                <c:pt idx="69">
                  <c:v>29</c:v>
                </c:pt>
                <c:pt idx="70">
                  <c:v>36</c:v>
                </c:pt>
                <c:pt idx="71">
                  <c:v>0</c:v>
                </c:pt>
                <c:pt idx="72">
                  <c:v>15</c:v>
                </c:pt>
                <c:pt idx="73">
                  <c:v>15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4</c:v>
                </c:pt>
                <c:pt idx="79">
                  <c:v>0</c:v>
                </c:pt>
                <c:pt idx="80">
                  <c:v>15</c:v>
                </c:pt>
                <c:pt idx="81">
                  <c:v>30</c:v>
                </c:pt>
                <c:pt idx="82">
                  <c:v>15</c:v>
                </c:pt>
                <c:pt idx="83">
                  <c:v>15</c:v>
                </c:pt>
                <c:pt idx="84">
                  <c:v>15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15</c:v>
                </c:pt>
                <c:pt idx="91">
                  <c:v>0</c:v>
                </c:pt>
                <c:pt idx="92">
                  <c:v>33</c:v>
                </c:pt>
                <c:pt idx="93">
                  <c:v>0</c:v>
                </c:pt>
                <c:pt idx="94">
                  <c:v>0</c:v>
                </c:pt>
                <c:pt idx="95">
                  <c:v>15</c:v>
                </c:pt>
                <c:pt idx="96">
                  <c:v>4</c:v>
                </c:pt>
                <c:pt idx="97">
                  <c:v>33</c:v>
                </c:pt>
                <c:pt idx="98">
                  <c:v>15</c:v>
                </c:pt>
                <c:pt idx="99">
                  <c:v>18</c:v>
                </c:pt>
                <c:pt idx="100">
                  <c:v>0</c:v>
                </c:pt>
                <c:pt idx="101">
                  <c:v>0</c:v>
                </c:pt>
                <c:pt idx="102">
                  <c:v>15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29</c:v>
                </c:pt>
                <c:pt idx="108">
                  <c:v>0</c:v>
                </c:pt>
                <c:pt idx="109">
                  <c:v>16</c:v>
                </c:pt>
                <c:pt idx="110">
                  <c:v>0</c:v>
                </c:pt>
                <c:pt idx="111">
                  <c:v>0</c:v>
                </c:pt>
                <c:pt idx="112">
                  <c:v>16</c:v>
                </c:pt>
                <c:pt idx="113">
                  <c:v>30</c:v>
                </c:pt>
                <c:pt idx="114">
                  <c:v>0</c:v>
                </c:pt>
                <c:pt idx="115">
                  <c:v>27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31</c:v>
                </c:pt>
                <c:pt idx="121">
                  <c:v>43</c:v>
                </c:pt>
                <c:pt idx="122">
                  <c:v>22</c:v>
                </c:pt>
                <c:pt idx="123">
                  <c:v>15</c:v>
                </c:pt>
                <c:pt idx="124">
                  <c:v>5</c:v>
                </c:pt>
                <c:pt idx="125">
                  <c:v>43</c:v>
                </c:pt>
                <c:pt idx="126">
                  <c:v>0</c:v>
                </c:pt>
                <c:pt idx="127">
                  <c:v>1</c:v>
                </c:pt>
                <c:pt idx="128">
                  <c:v>18</c:v>
                </c:pt>
                <c:pt idx="129">
                  <c:v>0</c:v>
                </c:pt>
                <c:pt idx="130">
                  <c:v>0</c:v>
                </c:pt>
                <c:pt idx="131">
                  <c:v>32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15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21</c:v>
                </c:pt>
                <c:pt idx="142">
                  <c:v>0</c:v>
                </c:pt>
                <c:pt idx="143">
                  <c:v>16</c:v>
                </c:pt>
                <c:pt idx="144">
                  <c:v>15</c:v>
                </c:pt>
                <c:pt idx="145">
                  <c:v>0</c:v>
                </c:pt>
                <c:pt idx="146">
                  <c:v>0</c:v>
                </c:pt>
                <c:pt idx="147">
                  <c:v>14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29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4</c:v>
                </c:pt>
                <c:pt idx="156">
                  <c:v>18</c:v>
                </c:pt>
                <c:pt idx="157">
                  <c:v>0</c:v>
                </c:pt>
                <c:pt idx="158">
                  <c:v>35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33</c:v>
                </c:pt>
                <c:pt idx="164">
                  <c:v>0</c:v>
                </c:pt>
                <c:pt idx="165">
                  <c:v>15</c:v>
                </c:pt>
                <c:pt idx="166">
                  <c:v>15</c:v>
                </c:pt>
                <c:pt idx="167">
                  <c:v>15</c:v>
                </c:pt>
                <c:pt idx="168">
                  <c:v>15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11</c:v>
                </c:pt>
                <c:pt idx="173">
                  <c:v>0</c:v>
                </c:pt>
                <c:pt idx="174">
                  <c:v>18</c:v>
                </c:pt>
                <c:pt idx="175">
                  <c:v>0</c:v>
                </c:pt>
                <c:pt idx="176">
                  <c:v>20</c:v>
                </c:pt>
                <c:pt idx="177">
                  <c:v>36</c:v>
                </c:pt>
                <c:pt idx="178">
                  <c:v>23</c:v>
                </c:pt>
                <c:pt idx="179">
                  <c:v>0</c:v>
                </c:pt>
                <c:pt idx="180">
                  <c:v>35</c:v>
                </c:pt>
                <c:pt idx="181">
                  <c:v>0</c:v>
                </c:pt>
                <c:pt idx="182">
                  <c:v>0</c:v>
                </c:pt>
                <c:pt idx="183">
                  <c:v>16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32</c:v>
                </c:pt>
                <c:pt idx="189">
                  <c:v>0</c:v>
                </c:pt>
                <c:pt idx="190">
                  <c:v>18</c:v>
                </c:pt>
                <c:pt idx="191">
                  <c:v>0</c:v>
                </c:pt>
                <c:pt idx="192">
                  <c:v>4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3.38</c:v>
                </c:pt>
                <c:pt idx="3">
                  <c:v>0</c:v>
                </c:pt>
                <c:pt idx="4">
                  <c:v>0</c:v>
                </c:pt>
                <c:pt idx="5">
                  <c:v>70.52</c:v>
                </c:pt>
                <c:pt idx="6">
                  <c:v>70.52</c:v>
                </c:pt>
                <c:pt idx="7">
                  <c:v>4.5199999999999996</c:v>
                </c:pt>
                <c:pt idx="8">
                  <c:v>6.79</c:v>
                </c:pt>
                <c:pt idx="9">
                  <c:v>0</c:v>
                </c:pt>
                <c:pt idx="10">
                  <c:v>9.84</c:v>
                </c:pt>
                <c:pt idx="11">
                  <c:v>5.5</c:v>
                </c:pt>
                <c:pt idx="12">
                  <c:v>4.5149999999999997</c:v>
                </c:pt>
                <c:pt idx="13">
                  <c:v>12.1</c:v>
                </c:pt>
                <c:pt idx="14">
                  <c:v>8.64</c:v>
                </c:pt>
                <c:pt idx="15">
                  <c:v>0</c:v>
                </c:pt>
                <c:pt idx="16">
                  <c:v>4.5199999999999996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1.4</c:v>
                </c:pt>
                <c:pt idx="23">
                  <c:v>0</c:v>
                </c:pt>
                <c:pt idx="24">
                  <c:v>17.600000000000001</c:v>
                </c:pt>
                <c:pt idx="25">
                  <c:v>1.52</c:v>
                </c:pt>
                <c:pt idx="26">
                  <c:v>0</c:v>
                </c:pt>
                <c:pt idx="27">
                  <c:v>0</c:v>
                </c:pt>
                <c:pt idx="28">
                  <c:v>10.69</c:v>
                </c:pt>
                <c:pt idx="29">
                  <c:v>2.0299999999999998</c:v>
                </c:pt>
                <c:pt idx="30">
                  <c:v>1.1200000000000001</c:v>
                </c:pt>
                <c:pt idx="31">
                  <c:v>24.3</c:v>
                </c:pt>
                <c:pt idx="32">
                  <c:v>7.6</c:v>
                </c:pt>
                <c:pt idx="33">
                  <c:v>0.96899999999999997</c:v>
                </c:pt>
                <c:pt idx="34">
                  <c:v>0</c:v>
                </c:pt>
                <c:pt idx="35">
                  <c:v>0</c:v>
                </c:pt>
                <c:pt idx="36">
                  <c:v>17143.099600000001</c:v>
                </c:pt>
                <c:pt idx="37">
                  <c:v>23.38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0.30299999999999999</c:v>
                </c:pt>
                <c:pt idx="43">
                  <c:v>3102.3301000000001</c:v>
                </c:pt>
                <c:pt idx="44">
                  <c:v>68.430000000000007</c:v>
                </c:pt>
                <c:pt idx="45">
                  <c:v>0</c:v>
                </c:pt>
                <c:pt idx="46">
                  <c:v>52.6</c:v>
                </c:pt>
                <c:pt idx="47">
                  <c:v>1.9359999999999999</c:v>
                </c:pt>
                <c:pt idx="48">
                  <c:v>5.2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1.3080000000000001</c:v>
                </c:pt>
                <c:pt idx="53">
                  <c:v>18.63</c:v>
                </c:pt>
                <c:pt idx="54">
                  <c:v>2.69</c:v>
                </c:pt>
                <c:pt idx="55">
                  <c:v>1.825</c:v>
                </c:pt>
                <c:pt idx="56">
                  <c:v>3.5150000000000001</c:v>
                </c:pt>
                <c:pt idx="57">
                  <c:v>0</c:v>
                </c:pt>
                <c:pt idx="58">
                  <c:v>0</c:v>
                </c:pt>
                <c:pt idx="59">
                  <c:v>17.8</c:v>
                </c:pt>
                <c:pt idx="60">
                  <c:v>4.516</c:v>
                </c:pt>
                <c:pt idx="61">
                  <c:v>0</c:v>
                </c:pt>
                <c:pt idx="62">
                  <c:v>0</c:v>
                </c:pt>
                <c:pt idx="63">
                  <c:v>11.2</c:v>
                </c:pt>
                <c:pt idx="64">
                  <c:v>4.4950000000000001</c:v>
                </c:pt>
                <c:pt idx="65">
                  <c:v>13.28</c:v>
                </c:pt>
                <c:pt idx="66">
                  <c:v>0</c:v>
                </c:pt>
                <c:pt idx="67">
                  <c:v>4.9799999999999997E-2</c:v>
                </c:pt>
                <c:pt idx="68">
                  <c:v>8.3000000000000007</c:v>
                </c:pt>
                <c:pt idx="69">
                  <c:v>0</c:v>
                </c:pt>
                <c:pt idx="70">
                  <c:v>0.36299999999999999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10313.5</c:v>
                </c:pt>
                <c:pt idx="75">
                  <c:v>4754.1099000000004</c:v>
                </c:pt>
                <c:pt idx="76">
                  <c:v>10152.0996</c:v>
                </c:pt>
                <c:pt idx="77">
                  <c:v>0</c:v>
                </c:pt>
                <c:pt idx="78">
                  <c:v>14507.0996</c:v>
                </c:pt>
                <c:pt idx="79">
                  <c:v>5490.9502000000002</c:v>
                </c:pt>
                <c:pt idx="80">
                  <c:v>12645.059600000001</c:v>
                </c:pt>
                <c:pt idx="81">
                  <c:v>0</c:v>
                </c:pt>
                <c:pt idx="82">
                  <c:v>7601.3397999999997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3068.8899000000001</c:v>
                </c:pt>
                <c:pt idx="88">
                  <c:v>3068.8899000000001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46.8</c:v>
                </c:pt>
                <c:pt idx="93">
                  <c:v>0.28999999999999998</c:v>
                </c:pt>
                <c:pt idx="94">
                  <c:v>0.28999999999999998</c:v>
                </c:pt>
                <c:pt idx="95">
                  <c:v>3582.1498999999999</c:v>
                </c:pt>
                <c:pt idx="96">
                  <c:v>1.44</c:v>
                </c:pt>
                <c:pt idx="97">
                  <c:v>0</c:v>
                </c:pt>
                <c:pt idx="98">
                  <c:v>4.2350000000000003</c:v>
                </c:pt>
                <c:pt idx="99">
                  <c:v>7.58</c:v>
                </c:pt>
                <c:pt idx="100">
                  <c:v>0</c:v>
                </c:pt>
                <c:pt idx="101">
                  <c:v>1.32</c:v>
                </c:pt>
                <c:pt idx="102">
                  <c:v>3.01</c:v>
                </c:pt>
                <c:pt idx="103">
                  <c:v>0</c:v>
                </c:pt>
                <c:pt idx="104">
                  <c:v>0</c:v>
                </c:pt>
                <c:pt idx="105">
                  <c:v>1.575</c:v>
                </c:pt>
                <c:pt idx="106">
                  <c:v>0</c:v>
                </c:pt>
                <c:pt idx="107">
                  <c:v>0.42499999999999999</c:v>
                </c:pt>
                <c:pt idx="108">
                  <c:v>0</c:v>
                </c:pt>
                <c:pt idx="109">
                  <c:v>7.6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6.085</c:v>
                </c:pt>
                <c:pt idx="114">
                  <c:v>0</c:v>
                </c:pt>
                <c:pt idx="115">
                  <c:v>0.90400000000000003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5.92</c:v>
                </c:pt>
                <c:pt idx="123">
                  <c:v>3.12</c:v>
                </c:pt>
                <c:pt idx="124">
                  <c:v>29.8</c:v>
                </c:pt>
                <c:pt idx="125">
                  <c:v>2.98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0</c:v>
                </c:pt>
                <c:pt idx="130">
                  <c:v>0</c:v>
                </c:pt>
                <c:pt idx="131">
                  <c:v>26.36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49.9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2.38</c:v>
                </c:pt>
                <c:pt idx="141">
                  <c:v>0.67</c:v>
                </c:pt>
                <c:pt idx="142">
                  <c:v>32.200000000000003</c:v>
                </c:pt>
                <c:pt idx="143">
                  <c:v>41.5</c:v>
                </c:pt>
                <c:pt idx="144">
                  <c:v>0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2.2000000000000002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0.82599999999999996</c:v>
                </c:pt>
                <c:pt idx="154">
                  <c:v>3.45</c:v>
                </c:pt>
                <c:pt idx="155">
                  <c:v>10.215</c:v>
                </c:pt>
                <c:pt idx="156">
                  <c:v>10.14</c:v>
                </c:pt>
                <c:pt idx="157">
                  <c:v>0</c:v>
                </c:pt>
                <c:pt idx="158">
                  <c:v>16</c:v>
                </c:pt>
                <c:pt idx="159">
                  <c:v>5.22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1.88</c:v>
                </c:pt>
                <c:pt idx="167">
                  <c:v>1.88</c:v>
                </c:pt>
                <c:pt idx="168">
                  <c:v>0</c:v>
                </c:pt>
                <c:pt idx="169">
                  <c:v>0.13800000000000001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2.77</c:v>
                </c:pt>
                <c:pt idx="175">
                  <c:v>0</c:v>
                </c:pt>
                <c:pt idx="176">
                  <c:v>9.24</c:v>
                </c:pt>
                <c:pt idx="177">
                  <c:v>0.498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3.87</c:v>
                </c:pt>
                <c:pt idx="184">
                  <c:v>0</c:v>
                </c:pt>
                <c:pt idx="185">
                  <c:v>2.1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1.42</c:v>
                </c:pt>
                <c:pt idx="191">
                  <c:v>0</c:v>
                </c:pt>
                <c:pt idx="192">
                  <c:v>3102.3301000000001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3.21</c:v>
                </c:pt>
                <c:pt idx="3">
                  <c:v>0</c:v>
                </c:pt>
                <c:pt idx="4">
                  <c:v>0</c:v>
                </c:pt>
                <c:pt idx="5">
                  <c:v>67.3</c:v>
                </c:pt>
                <c:pt idx="6">
                  <c:v>67.3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10.02</c:v>
                </c:pt>
                <c:pt idx="11">
                  <c:v>5.46</c:v>
                </c:pt>
                <c:pt idx="12">
                  <c:v>4.0979999999999999</c:v>
                </c:pt>
                <c:pt idx="13">
                  <c:v>11.1</c:v>
                </c:pt>
                <c:pt idx="14">
                  <c:v>8.56</c:v>
                </c:pt>
                <c:pt idx="15">
                  <c:v>0</c:v>
                </c:pt>
                <c:pt idx="16">
                  <c:v>4.335</c:v>
                </c:pt>
                <c:pt idx="17">
                  <c:v>0</c:v>
                </c:pt>
                <c:pt idx="18">
                  <c:v>0</c:v>
                </c:pt>
                <c:pt idx="19">
                  <c:v>3063.1298999999999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16.46</c:v>
                </c:pt>
                <c:pt idx="25">
                  <c:v>0</c:v>
                </c:pt>
                <c:pt idx="26">
                  <c:v>2.7549999999999999</c:v>
                </c:pt>
                <c:pt idx="27">
                  <c:v>0</c:v>
                </c:pt>
                <c:pt idx="28">
                  <c:v>10.1</c:v>
                </c:pt>
                <c:pt idx="29">
                  <c:v>1.91</c:v>
                </c:pt>
                <c:pt idx="30">
                  <c:v>0</c:v>
                </c:pt>
                <c:pt idx="31">
                  <c:v>22.9</c:v>
                </c:pt>
                <c:pt idx="32">
                  <c:v>0</c:v>
                </c:pt>
                <c:pt idx="33">
                  <c:v>0.90800000000000003</c:v>
                </c:pt>
                <c:pt idx="34">
                  <c:v>0</c:v>
                </c:pt>
                <c:pt idx="35">
                  <c:v>0</c:v>
                </c:pt>
                <c:pt idx="36">
                  <c:v>16334.169900000001</c:v>
                </c:pt>
                <c:pt idx="37">
                  <c:v>22.94</c:v>
                </c:pt>
                <c:pt idx="38">
                  <c:v>0</c:v>
                </c:pt>
                <c:pt idx="39">
                  <c:v>0</c:v>
                </c:pt>
                <c:pt idx="40">
                  <c:v>2.56</c:v>
                </c:pt>
                <c:pt idx="41">
                  <c:v>0</c:v>
                </c:pt>
                <c:pt idx="42">
                  <c:v>0.27900000000000003</c:v>
                </c:pt>
                <c:pt idx="43">
                  <c:v>2832.5</c:v>
                </c:pt>
                <c:pt idx="44">
                  <c:v>66.16</c:v>
                </c:pt>
                <c:pt idx="45">
                  <c:v>3.89</c:v>
                </c:pt>
                <c:pt idx="46">
                  <c:v>50.6</c:v>
                </c:pt>
                <c:pt idx="47">
                  <c:v>1.81</c:v>
                </c:pt>
                <c:pt idx="48">
                  <c:v>4.82</c:v>
                </c:pt>
                <c:pt idx="49">
                  <c:v>7.55</c:v>
                </c:pt>
                <c:pt idx="50">
                  <c:v>0</c:v>
                </c:pt>
                <c:pt idx="51">
                  <c:v>0</c:v>
                </c:pt>
                <c:pt idx="52">
                  <c:v>1.25</c:v>
                </c:pt>
                <c:pt idx="53">
                  <c:v>17.77</c:v>
                </c:pt>
                <c:pt idx="54">
                  <c:v>0</c:v>
                </c:pt>
                <c:pt idx="55">
                  <c:v>1.69</c:v>
                </c:pt>
                <c:pt idx="56">
                  <c:v>3.64</c:v>
                </c:pt>
                <c:pt idx="57">
                  <c:v>0</c:v>
                </c:pt>
                <c:pt idx="58">
                  <c:v>0</c:v>
                </c:pt>
                <c:pt idx="59">
                  <c:v>16.715</c:v>
                </c:pt>
                <c:pt idx="60">
                  <c:v>4.32</c:v>
                </c:pt>
                <c:pt idx="61">
                  <c:v>0</c:v>
                </c:pt>
                <c:pt idx="62">
                  <c:v>0</c:v>
                </c:pt>
                <c:pt idx="63">
                  <c:v>10.220000000000001</c:v>
                </c:pt>
                <c:pt idx="64">
                  <c:v>0</c:v>
                </c:pt>
                <c:pt idx="65">
                  <c:v>11.58</c:v>
                </c:pt>
                <c:pt idx="66">
                  <c:v>0</c:v>
                </c:pt>
                <c:pt idx="67">
                  <c:v>0</c:v>
                </c:pt>
                <c:pt idx="68">
                  <c:v>7.9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0</c:v>
                </c:pt>
                <c:pt idx="72">
                  <c:v>6577.4902000000002</c:v>
                </c:pt>
                <c:pt idx="73">
                  <c:v>6577.4902000000002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13250.8799</c:v>
                </c:pt>
                <c:pt idx="79">
                  <c:v>0</c:v>
                </c:pt>
                <c:pt idx="80">
                  <c:v>11963.29</c:v>
                </c:pt>
                <c:pt idx="81">
                  <c:v>5415.4301999999998</c:v>
                </c:pt>
                <c:pt idx="82">
                  <c:v>7381.46</c:v>
                </c:pt>
                <c:pt idx="83">
                  <c:v>1538.59</c:v>
                </c:pt>
                <c:pt idx="84">
                  <c:v>1538.59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2568.0500000000002</c:v>
                </c:pt>
                <c:pt idx="91">
                  <c:v>0</c:v>
                </c:pt>
                <c:pt idx="92">
                  <c:v>43.5</c:v>
                </c:pt>
                <c:pt idx="93">
                  <c:v>0</c:v>
                </c:pt>
                <c:pt idx="94">
                  <c:v>0</c:v>
                </c:pt>
                <c:pt idx="95">
                  <c:v>3463.05</c:v>
                </c:pt>
                <c:pt idx="96">
                  <c:v>1.4</c:v>
                </c:pt>
                <c:pt idx="97">
                  <c:v>0.315</c:v>
                </c:pt>
                <c:pt idx="98">
                  <c:v>4.0999999999999996</c:v>
                </c:pt>
                <c:pt idx="99">
                  <c:v>7.5</c:v>
                </c:pt>
                <c:pt idx="100">
                  <c:v>0</c:v>
                </c:pt>
                <c:pt idx="101">
                  <c:v>0</c:v>
                </c:pt>
                <c:pt idx="102">
                  <c:v>2.8250000000000002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0</c:v>
                </c:pt>
                <c:pt idx="109">
                  <c:v>7.55</c:v>
                </c:pt>
                <c:pt idx="110">
                  <c:v>0</c:v>
                </c:pt>
                <c:pt idx="111">
                  <c:v>0</c:v>
                </c:pt>
                <c:pt idx="112">
                  <c:v>1.53</c:v>
                </c:pt>
                <c:pt idx="113">
                  <c:v>6.3250000000000002</c:v>
                </c:pt>
                <c:pt idx="114">
                  <c:v>0</c:v>
                </c:pt>
                <c:pt idx="115">
                  <c:v>0.91800000000000004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7.7</c:v>
                </c:pt>
                <c:pt idx="123">
                  <c:v>2.88</c:v>
                </c:pt>
                <c:pt idx="124">
                  <c:v>27</c:v>
                </c:pt>
                <c:pt idx="125">
                  <c:v>3.63</c:v>
                </c:pt>
                <c:pt idx="126">
                  <c:v>0</c:v>
                </c:pt>
                <c:pt idx="127">
                  <c:v>65.400000000000006</c:v>
                </c:pt>
                <c:pt idx="128">
                  <c:v>7</c:v>
                </c:pt>
                <c:pt idx="129">
                  <c:v>0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0.72</c:v>
                </c:pt>
                <c:pt idx="142">
                  <c:v>0</c:v>
                </c:pt>
                <c:pt idx="143">
                  <c:v>45.9</c:v>
                </c:pt>
                <c:pt idx="144">
                  <c:v>38.700000000000003</c:v>
                </c:pt>
                <c:pt idx="145">
                  <c:v>0</c:v>
                </c:pt>
                <c:pt idx="146">
                  <c:v>0</c:v>
                </c:pt>
                <c:pt idx="147">
                  <c:v>13.95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9.1</c:v>
                </c:pt>
                <c:pt idx="156">
                  <c:v>9.69</c:v>
                </c:pt>
                <c:pt idx="157">
                  <c:v>0</c:v>
                </c:pt>
                <c:pt idx="158">
                  <c:v>15.1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8.42</c:v>
                </c:pt>
                <c:pt idx="166">
                  <c:v>1.79</c:v>
                </c:pt>
                <c:pt idx="167">
                  <c:v>1.79</c:v>
                </c:pt>
                <c:pt idx="168">
                  <c:v>5191.5801000000001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7.29</c:v>
                </c:pt>
                <c:pt idx="173">
                  <c:v>0</c:v>
                </c:pt>
                <c:pt idx="174">
                  <c:v>2.61</c:v>
                </c:pt>
                <c:pt idx="175">
                  <c:v>0</c:v>
                </c:pt>
                <c:pt idx="176">
                  <c:v>8.24</c:v>
                </c:pt>
                <c:pt idx="177">
                  <c:v>0.49299999999999999</c:v>
                </c:pt>
                <c:pt idx="178">
                  <c:v>0.318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</c:v>
                </c:pt>
                <c:pt idx="183">
                  <c:v>3.68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0.31</c:v>
                </c:pt>
                <c:pt idx="189">
                  <c:v>0</c:v>
                </c:pt>
                <c:pt idx="190">
                  <c:v>1.42</c:v>
                </c:pt>
                <c:pt idx="191">
                  <c:v>0</c:v>
                </c:pt>
                <c:pt idx="192">
                  <c:v>2832.5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90" zoomScaleNormal="90" workbookViewId="0">
      <pane ySplit="1" topLeftCell="A3" activePane="bottomLeft" state="frozen"/>
      <selection pane="bottomLeft" activeCell="D32" sqref="D32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20.260000000000002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4.4950000000000001</v>
      </c>
      <c r="C4" s="91">
        <f t="shared" ref="C4:C30" si="0">((B4-K4)/K4)*100</f>
        <v>25.558659217877093</v>
      </c>
      <c r="D4" s="51">
        <f>ALL!D16</f>
        <v>1</v>
      </c>
      <c r="E4" s="51">
        <f>ALL!E16</f>
        <v>4</v>
      </c>
      <c r="F4" s="71">
        <f>ALL!F16</f>
        <v>4.5149999999999997</v>
      </c>
      <c r="G4" s="71">
        <f>ALL!G16</f>
        <v>4.0979999999999999</v>
      </c>
      <c r="H4" s="52">
        <f>ALL!C16</f>
        <v>4.0039999999999996</v>
      </c>
      <c r="I4" s="53" t="str">
        <f t="shared" ref="I4:I30" si="1">IF(B4&gt;H4,"Long","Short")</f>
        <v>Long</v>
      </c>
      <c r="J4" s="87">
        <f t="shared" ref="J4:J30" si="2">((B4-H4)/H4)*100</f>
        <v>12.262737262737279</v>
      </c>
      <c r="K4" s="117">
        <v>3.58</v>
      </c>
      <c r="L4" s="90">
        <f>C34/100</f>
        <v>0.1740317803219025</v>
      </c>
      <c r="M4" s="17"/>
      <c r="N4" s="83">
        <f>C36/100</f>
        <v>0.23493741878436566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25.558659217877093</v>
      </c>
      <c r="S4" s="25">
        <f t="shared" ref="S4:S30" si="6">B4*P4</f>
        <v>4650.6927374301677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18.850000000000001</v>
      </c>
      <c r="C5" s="84">
        <f t="shared" si="0"/>
        <v>11.803084223013061</v>
      </c>
      <c r="D5" s="26" t="str">
        <f>ALL!D251</f>
        <v>N/A</v>
      </c>
      <c r="E5" s="26">
        <f>ALL!E251</f>
        <v>29</v>
      </c>
      <c r="F5" s="72" t="str">
        <f>ALL!F251</f>
        <v>N/A</v>
      </c>
      <c r="G5" s="72">
        <f>ALL!G251</f>
        <v>19.489999999999998</v>
      </c>
      <c r="H5" s="27">
        <f>ALL!C251</f>
        <v>19.579999999999998</v>
      </c>
      <c r="I5" s="54" t="str">
        <f t="shared" si="1"/>
        <v>Short</v>
      </c>
      <c r="J5" s="88">
        <f t="shared" si="2"/>
        <v>-3.7282941777323644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11.803084223013061</v>
      </c>
      <c r="S5" s="29">
        <f t="shared" si="6"/>
        <v>4141.1862396204033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47.84</v>
      </c>
      <c r="C6" s="92">
        <f t="shared" si="0"/>
        <v>9.2237442922374591</v>
      </c>
      <c r="D6" s="30">
        <f>ALL!D232</f>
        <v>17</v>
      </c>
      <c r="E6" s="30">
        <f>ALL!E232</f>
        <v>15</v>
      </c>
      <c r="F6" s="73">
        <f>ALL!F232</f>
        <v>49.9</v>
      </c>
      <c r="G6" s="73">
        <f>ALL!G232</f>
        <v>47.8</v>
      </c>
      <c r="H6" s="27">
        <f>ALL!C232</f>
        <v>48.92</v>
      </c>
      <c r="I6" s="54" t="str">
        <f t="shared" si="1"/>
        <v>Short</v>
      </c>
      <c r="J6" s="89">
        <f t="shared" si="2"/>
        <v>-2.2076860179885491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9.2237442922374591</v>
      </c>
      <c r="S6" s="25">
        <f t="shared" si="6"/>
        <v>4045.6474885844755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1.7350000000000001</v>
      </c>
      <c r="C7" s="84">
        <f t="shared" si="0"/>
        <v>-18.160377358490564</v>
      </c>
      <c r="D7" s="26">
        <f>ALL!D99</f>
        <v>23</v>
      </c>
      <c r="E7" s="26">
        <f>ALL!E99</f>
        <v>15</v>
      </c>
      <c r="F7" s="72">
        <f>ALL!F99</f>
        <v>1.825</v>
      </c>
      <c r="G7" s="72">
        <f>ALL!G99</f>
        <v>1.69</v>
      </c>
      <c r="H7" s="27">
        <f>ALL!C99</f>
        <v>1.7649999999999999</v>
      </c>
      <c r="I7" s="54" t="str">
        <f t="shared" si="1"/>
        <v>Short</v>
      </c>
      <c r="J7" s="88">
        <f t="shared" si="2"/>
        <v>-1.699716713881009</v>
      </c>
      <c r="K7" s="118">
        <v>2.12</v>
      </c>
      <c r="L7" s="18"/>
      <c r="M7" s="34">
        <f>-N4+L4</f>
        <v>-6.0905638462463163E-2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-18.160377358490564</v>
      </c>
      <c r="S7" s="29">
        <f t="shared" si="6"/>
        <v>3031.3396226415093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18.100000000000001</v>
      </c>
      <c r="C8" s="92">
        <f t="shared" si="0"/>
        <v>116.50717703349285</v>
      </c>
      <c r="D8" s="30">
        <f>ALL!D96</f>
        <v>21</v>
      </c>
      <c r="E8" s="30">
        <f>ALL!E96</f>
        <v>1</v>
      </c>
      <c r="F8" s="73">
        <f>ALL!F96</f>
        <v>18.63</v>
      </c>
      <c r="G8" s="73">
        <f>ALL!G96</f>
        <v>17.77</v>
      </c>
      <c r="H8" s="27">
        <f>ALL!C96</f>
        <v>19.2</v>
      </c>
      <c r="I8" s="54" t="str">
        <f t="shared" si="1"/>
        <v>Short</v>
      </c>
      <c r="J8" s="89">
        <f t="shared" si="2"/>
        <v>-5.7291666666666563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116.50717703349285</v>
      </c>
      <c r="S8" s="25">
        <f t="shared" si="6"/>
        <v>8019.4258373205757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9.83</v>
      </c>
      <c r="C9" s="84">
        <f t="shared" si="0"/>
        <v>12.342857142857145</v>
      </c>
      <c r="D9" s="26">
        <f>ALL!D260</f>
        <v>6</v>
      </c>
      <c r="E9" s="26">
        <f>ALL!E260</f>
        <v>18</v>
      </c>
      <c r="F9" s="72">
        <f>ALL!F260</f>
        <v>10.14</v>
      </c>
      <c r="G9" s="72">
        <f>ALL!G260</f>
        <v>9.69</v>
      </c>
      <c r="H9" s="27">
        <f>ALL!C260</f>
        <v>9.7200000000000006</v>
      </c>
      <c r="I9" s="54" t="str">
        <f t="shared" si="1"/>
        <v>Long</v>
      </c>
      <c r="J9" s="88">
        <f t="shared" si="2"/>
        <v>1.131687242798348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12.342857142857145</v>
      </c>
      <c r="S9" s="29">
        <f t="shared" si="6"/>
        <v>4161.1794285714286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7.52</v>
      </c>
      <c r="C10" s="92">
        <f t="shared" si="0"/>
        <v>6.5155807365439093</v>
      </c>
      <c r="D10" s="30">
        <f>ALL!D185</f>
        <v>3</v>
      </c>
      <c r="E10" s="30">
        <f>ALL!E185</f>
        <v>16</v>
      </c>
      <c r="F10" s="73">
        <f>ALL!F185</f>
        <v>7.6</v>
      </c>
      <c r="G10" s="73">
        <f>ALL!G185</f>
        <v>7.55</v>
      </c>
      <c r="H10" s="27">
        <f>ALL!C185</f>
        <v>7.2</v>
      </c>
      <c r="I10" s="54" t="str">
        <f t="shared" si="1"/>
        <v>Long</v>
      </c>
      <c r="J10" s="89">
        <f t="shared" si="2"/>
        <v>4.4444444444444366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6.5155807365439093</v>
      </c>
      <c r="S10" s="25">
        <f t="shared" si="6"/>
        <v>3945.3371104815865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0.51</v>
      </c>
      <c r="C11" s="84">
        <f t="shared" si="0"/>
        <v>-17.741935483870964</v>
      </c>
      <c r="D11" s="26">
        <f>ALL!D294</f>
        <v>24</v>
      </c>
      <c r="E11" s="26">
        <f>ALL!E294</f>
        <v>36</v>
      </c>
      <c r="F11" s="72">
        <f>ALL!F294</f>
        <v>0.498</v>
      </c>
      <c r="G11" s="72">
        <f>ALL!G294</f>
        <v>0.49299999999999999</v>
      </c>
      <c r="H11" s="27">
        <f>ALL!C294</f>
        <v>0.46500000000000002</v>
      </c>
      <c r="I11" s="54" t="str">
        <f t="shared" si="1"/>
        <v>Long</v>
      </c>
      <c r="J11" s="88">
        <f t="shared" si="2"/>
        <v>9.6774193548387046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-17.741935483870964</v>
      </c>
      <c r="S11" s="29">
        <f t="shared" si="6"/>
        <v>3046.8387096774195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10.26</v>
      </c>
      <c r="C12" s="92">
        <f t="shared" si="0"/>
        <v>4.6938775510203987</v>
      </c>
      <c r="D12" s="127">
        <f>ALL!D342</f>
        <v>13</v>
      </c>
      <c r="E12" s="127">
        <f>ALL!E342</f>
        <v>35</v>
      </c>
      <c r="F12" s="73">
        <f>ALL!F342</f>
        <v>9.84</v>
      </c>
      <c r="G12" s="73">
        <f>ALL!G342</f>
        <v>10.02</v>
      </c>
      <c r="H12" s="126">
        <f>ALL!C342</f>
        <v>9.68</v>
      </c>
      <c r="I12" s="54" t="str">
        <f t="shared" si="1"/>
        <v>Long</v>
      </c>
      <c r="J12" s="89">
        <f t="shared" si="2"/>
        <v>5.9917355371900838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4.6938775510203987</v>
      </c>
      <c r="S12" s="25">
        <f t="shared" si="6"/>
        <v>3877.8612244897954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23.14</v>
      </c>
      <c r="C13" s="84">
        <f t="shared" si="0"/>
        <v>27.142857142857153</v>
      </c>
      <c r="D13" s="26">
        <f>ALL!D64</f>
        <v>1</v>
      </c>
      <c r="E13" s="26">
        <f>ALL!E64</f>
        <v>25</v>
      </c>
      <c r="F13" s="72">
        <f>ALL!F64</f>
        <v>23.38</v>
      </c>
      <c r="G13" s="72">
        <f>ALL!G64</f>
        <v>22.94</v>
      </c>
      <c r="H13" s="27">
        <f>ALL!C64</f>
        <v>22.12</v>
      </c>
      <c r="I13" s="54" t="str">
        <f t="shared" si="1"/>
        <v>Long</v>
      </c>
      <c r="J13" s="88">
        <f t="shared" si="2"/>
        <v>4.6112115732368872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27.142857142857153</v>
      </c>
      <c r="S13" s="29">
        <f t="shared" si="6"/>
        <v>4709.3714285714286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2.88</v>
      </c>
      <c r="C14" s="92">
        <f t="shared" si="0"/>
        <v>-17.002881844380411</v>
      </c>
      <c r="D14" s="127" t="str">
        <f>ALL!D344</f>
        <v>N/A</v>
      </c>
      <c r="E14" s="127" t="str">
        <f>ALL!E344</f>
        <v>N/A</v>
      </c>
      <c r="F14" s="73" t="str">
        <f>ALL!F344</f>
        <v>N/A</v>
      </c>
      <c r="G14" s="73" t="str">
        <f>ALL!G344</f>
        <v>N/A</v>
      </c>
      <c r="H14" s="126">
        <f>ALL!C344</f>
        <v>2.79</v>
      </c>
      <c r="I14" s="54" t="str">
        <f t="shared" si="1"/>
        <v>Long</v>
      </c>
      <c r="J14" s="89">
        <f t="shared" si="2"/>
        <v>3.2258064516128981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-17.002881844380411</v>
      </c>
      <c r="S14" s="25">
        <f t="shared" si="6"/>
        <v>3074.2132564841495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5.37</v>
      </c>
      <c r="C15" s="84">
        <f t="shared" si="0"/>
        <v>-14.626391096979329</v>
      </c>
      <c r="D15" s="26">
        <f>ALL!D5159</f>
        <v>0</v>
      </c>
      <c r="E15" s="26" t="str">
        <f>ALL!E159</f>
        <v>N/A</v>
      </c>
      <c r="F15" s="72" t="str">
        <f>ALL!F159</f>
        <v>N/A</v>
      </c>
      <c r="G15" s="72" t="str">
        <f>ALL!G159</f>
        <v>N/A</v>
      </c>
      <c r="H15" s="27">
        <f>ALL!C159</f>
        <v>5.48</v>
      </c>
      <c r="I15" s="54" t="str">
        <f t="shared" si="1"/>
        <v>Short</v>
      </c>
      <c r="J15" s="88">
        <f t="shared" si="2"/>
        <v>-2.0072992700729984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-14.626391096979329</v>
      </c>
      <c r="S15" s="29">
        <f t="shared" si="6"/>
        <v>3162.2384737678854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3.5150000000000001</v>
      </c>
      <c r="C16" s="92">
        <f t="shared" si="0"/>
        <v>-6.5159574468085024</v>
      </c>
      <c r="D16" s="30">
        <f>ALL!D330</f>
        <v>0</v>
      </c>
      <c r="E16" s="30">
        <f>ALL!E330</f>
        <v>16</v>
      </c>
      <c r="F16" s="73">
        <f>ALL!F330</f>
        <v>3.5150000000000001</v>
      </c>
      <c r="G16" s="73">
        <f>ALL!G330</f>
        <v>3.64</v>
      </c>
      <c r="H16" s="27">
        <f>ALL!C330</f>
        <v>3.34</v>
      </c>
      <c r="I16" s="54" t="str">
        <f t="shared" si="1"/>
        <v>Long</v>
      </c>
      <c r="J16" s="89">
        <f t="shared" si="2"/>
        <v>5.2395209580838404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-6.5159574468085024</v>
      </c>
      <c r="S16" s="25">
        <f t="shared" si="6"/>
        <v>3462.6489361702129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9.8000000000000007</v>
      </c>
      <c r="C17" s="84">
        <f t="shared" si="0"/>
        <v>44.329896907216501</v>
      </c>
      <c r="D17" s="26">
        <f>ALL!D258</f>
        <v>6</v>
      </c>
      <c r="E17" s="26">
        <f>ALL!E258</f>
        <v>4</v>
      </c>
      <c r="F17" s="72">
        <f>ALL!F258</f>
        <v>10.215</v>
      </c>
      <c r="G17" s="72">
        <f>ALL!G258</f>
        <v>9.1</v>
      </c>
      <c r="H17" s="27">
        <f>ALL!C258</f>
        <v>10.23</v>
      </c>
      <c r="I17" s="54" t="str">
        <f t="shared" si="1"/>
        <v>Short</v>
      </c>
      <c r="J17" s="88">
        <f t="shared" si="2"/>
        <v>-4.203323558162265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44.329896907216501</v>
      </c>
      <c r="S17" s="29">
        <f t="shared" si="6"/>
        <v>5345.9793814432996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3.68</v>
      </c>
      <c r="C18" s="92">
        <f t="shared" si="0"/>
        <v>1.9390581717451603</v>
      </c>
      <c r="D18" s="30" t="str">
        <f>ALL!D75</f>
        <v>N/A</v>
      </c>
      <c r="E18" s="30">
        <f>ALL!E75</f>
        <v>33</v>
      </c>
      <c r="F18" s="73" t="str">
        <f>ALL!F75</f>
        <v>N/A</v>
      </c>
      <c r="G18" s="73">
        <f>ALL!G75</f>
        <v>3.89</v>
      </c>
      <c r="H18" s="27">
        <f>ALL!C75</f>
        <v>3.77</v>
      </c>
      <c r="I18" s="54" t="str">
        <f t="shared" si="1"/>
        <v>Short</v>
      </c>
      <c r="J18" s="89">
        <f t="shared" si="2"/>
        <v>-2.3872679045092804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1.9390581717451603</v>
      </c>
      <c r="S18" s="25">
        <f t="shared" si="6"/>
        <v>3775.8227146814411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34.15</v>
      </c>
      <c r="C19" s="84">
        <f t="shared" si="0"/>
        <v>79.73684210526315</v>
      </c>
      <c r="D19" s="26" t="str">
        <f>ALL!D190</f>
        <v>N/A</v>
      </c>
      <c r="E19" s="26" t="str">
        <f>ALL!E190</f>
        <v>N/A</v>
      </c>
      <c r="F19" s="72" t="str">
        <f>ALL!F190</f>
        <v>N/A</v>
      </c>
      <c r="G19" s="72" t="str">
        <f>ALL!G190</f>
        <v>N/A</v>
      </c>
      <c r="H19" s="27">
        <f>ALL!C190</f>
        <v>32.200000000000003</v>
      </c>
      <c r="I19" s="54" t="str">
        <f t="shared" si="1"/>
        <v>Long</v>
      </c>
      <c r="J19" s="88">
        <f t="shared" si="2"/>
        <v>6.0559006211179991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79.73684210526315</v>
      </c>
      <c r="S19" s="29">
        <f t="shared" si="6"/>
        <v>6657.4526315789471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4.4980000000000002</v>
      </c>
      <c r="C20" s="92">
        <f t="shared" si="0"/>
        <v>31.137026239067055</v>
      </c>
      <c r="D20" s="30">
        <f>ALL!D112</f>
        <v>6</v>
      </c>
      <c r="E20" s="30">
        <f>ALL!E112</f>
        <v>5</v>
      </c>
      <c r="F20" s="73">
        <f>ALL!F112</f>
        <v>4.516</v>
      </c>
      <c r="G20" s="73">
        <f>ALL!G112</f>
        <v>4.32</v>
      </c>
      <c r="H20" s="27">
        <f>ALL!C112</f>
        <v>4.5449999999999999</v>
      </c>
      <c r="I20" s="54" t="str">
        <f t="shared" si="1"/>
        <v>Short</v>
      </c>
      <c r="J20" s="89">
        <f t="shared" si="2"/>
        <v>-1.0341034103410278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31.137026239067055</v>
      </c>
      <c r="S20" s="25">
        <f t="shared" si="6"/>
        <v>4857.3154518950432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1.3280000000000001</v>
      </c>
      <c r="C21" s="84">
        <f t="shared" si="0"/>
        <v>-33.266331658291456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>
        <f>ALL!C341</f>
        <v>1.39</v>
      </c>
      <c r="I21" s="54" t="str">
        <f t="shared" si="1"/>
        <v>Short</v>
      </c>
      <c r="J21" s="88">
        <f t="shared" si="2"/>
        <v>-4.4604316546762472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-33.266331658291456</v>
      </c>
      <c r="S21" s="29">
        <f t="shared" si="6"/>
        <v>2471.8150753768846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15.34</v>
      </c>
      <c r="C22" s="92">
        <f t="shared" si="0"/>
        <v>28.907563025210081</v>
      </c>
      <c r="D22" s="30">
        <f>ALL!D49</f>
        <v>23</v>
      </c>
      <c r="E22" s="30">
        <f>ALL!E49</f>
        <v>15</v>
      </c>
      <c r="F22" s="73">
        <f>ALL!F49</f>
        <v>17.600000000000001</v>
      </c>
      <c r="G22" s="73">
        <f>ALL!G49</f>
        <v>16.46</v>
      </c>
      <c r="H22" s="27">
        <f>ALL!C49</f>
        <v>15.9</v>
      </c>
      <c r="I22" s="54" t="str">
        <f t="shared" si="1"/>
        <v>Short</v>
      </c>
      <c r="J22" s="89">
        <f t="shared" si="2"/>
        <v>-3.5220125786163554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28.907563025210081</v>
      </c>
      <c r="S22" s="25">
        <f t="shared" si="6"/>
        <v>4774.7361344537812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22.4</v>
      </c>
      <c r="C23" s="84">
        <f t="shared" si="0"/>
        <v>49.333333333333321</v>
      </c>
      <c r="D23" s="26">
        <f>ALL!D58</f>
        <v>23</v>
      </c>
      <c r="E23" s="26">
        <f>ALL!E58</f>
        <v>15</v>
      </c>
      <c r="F23" s="72">
        <f>ALL!F58</f>
        <v>24.3</v>
      </c>
      <c r="G23" s="72">
        <f>ALL!G58</f>
        <v>22.9</v>
      </c>
      <c r="H23" s="27">
        <f>ALL!C58</f>
        <v>22.72</v>
      </c>
      <c r="I23" s="54" t="str">
        <f t="shared" si="1"/>
        <v>Short</v>
      </c>
      <c r="J23" s="88">
        <f t="shared" si="2"/>
        <v>-1.4084507042253533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49.333333333333321</v>
      </c>
      <c r="S23" s="29">
        <f t="shared" si="6"/>
        <v>5531.3066666666664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39.6</v>
      </c>
      <c r="C24" s="92">
        <f t="shared" si="0"/>
        <v>55.782848151062147</v>
      </c>
      <c r="D24" s="30">
        <f>ALL!D143</f>
        <v>46</v>
      </c>
      <c r="E24" s="30">
        <f>ALL!E143</f>
        <v>33</v>
      </c>
      <c r="F24" s="73">
        <f>ALL!F143</f>
        <v>46.8</v>
      </c>
      <c r="G24" s="73">
        <f>ALL!G143</f>
        <v>43.5</v>
      </c>
      <c r="H24" s="27">
        <f>ALL!C143</f>
        <v>40.74</v>
      </c>
      <c r="I24" s="54" t="str">
        <f t="shared" si="1"/>
        <v>Short</v>
      </c>
      <c r="J24" s="89">
        <f t="shared" si="2"/>
        <v>-2.7982326951399128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55.782848151062147</v>
      </c>
      <c r="S24" s="25">
        <f t="shared" si="6"/>
        <v>5770.1966955153412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15.734999999999999</v>
      </c>
      <c r="C25" s="84">
        <f t="shared" si="0"/>
        <v>21.038461538461533</v>
      </c>
      <c r="D25" s="26">
        <f>ALL!D109</f>
        <v>23</v>
      </c>
      <c r="E25" s="26">
        <f>ALL!E109</f>
        <v>16</v>
      </c>
      <c r="F25" s="72">
        <f>ALL!F109</f>
        <v>17.8</v>
      </c>
      <c r="G25" s="72">
        <f>ALL!G109</f>
        <v>16.715</v>
      </c>
      <c r="H25" s="27">
        <f>ALL!C109</f>
        <v>16.57</v>
      </c>
      <c r="I25" s="54" t="str">
        <f t="shared" si="1"/>
        <v>Short</v>
      </c>
      <c r="J25" s="88">
        <f t="shared" si="2"/>
        <v>-5.0392275196137648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21.038461538461533</v>
      </c>
      <c r="S25" s="29">
        <f t="shared" si="6"/>
        <v>4483.2646153846154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1.512</v>
      </c>
      <c r="C26" s="92">
        <f t="shared" si="0"/>
        <v>55.876288659793815</v>
      </c>
      <c r="D26" s="30" t="str">
        <f>ALL!D195</f>
        <v>N/A</v>
      </c>
      <c r="E26" s="30">
        <f>ALL!E195</f>
        <v>16</v>
      </c>
      <c r="F26" s="73" t="str">
        <f>ALL!F195</f>
        <v>N/A</v>
      </c>
      <c r="G26" s="73">
        <f>ALL!G195</f>
        <v>1.53</v>
      </c>
      <c r="H26" s="27">
        <f>ALL!C195</f>
        <v>1.53</v>
      </c>
      <c r="I26" s="54" t="str">
        <f t="shared" si="1"/>
        <v>Short</v>
      </c>
      <c r="J26" s="89">
        <f t="shared" si="2"/>
        <v>-1.176470588235295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55.876288659793815</v>
      </c>
      <c r="S26" s="25">
        <f t="shared" si="6"/>
        <v>5773.6577319587632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1.1140000000000001</v>
      </c>
      <c r="C27" s="84">
        <f t="shared" si="0"/>
        <v>5.0943396226415141</v>
      </c>
      <c r="D27" s="128">
        <f>ALL!D346</f>
        <v>25</v>
      </c>
      <c r="E27" s="128" t="str">
        <f>ALL!E346</f>
        <v>N/A</v>
      </c>
      <c r="F27" s="72">
        <f>ALL!F346</f>
        <v>1.1200000000000001</v>
      </c>
      <c r="G27" s="72" t="str">
        <f>ALL!G346</f>
        <v>N/A</v>
      </c>
      <c r="H27" s="126">
        <f>ALL!C346</f>
        <v>1.0940000000000001</v>
      </c>
      <c r="I27" s="54" t="str">
        <f t="shared" si="1"/>
        <v>Long</v>
      </c>
      <c r="J27" s="88">
        <f t="shared" si="2"/>
        <v>1.8281535648994529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5.0943396226415141</v>
      </c>
      <c r="S27" s="29">
        <f t="shared" si="6"/>
        <v>3892.6943396226416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4.7649999999999997</v>
      </c>
      <c r="C28" s="92">
        <f t="shared" si="0"/>
        <v>17.945544554455438</v>
      </c>
      <c r="D28" s="30">
        <f>ALL!D267</f>
        <v>27</v>
      </c>
      <c r="E28" s="30" t="str">
        <f>ALL!E267</f>
        <v>N/A</v>
      </c>
      <c r="F28" s="73">
        <f>ALL!F267</f>
        <v>5.22</v>
      </c>
      <c r="G28" s="73" t="str">
        <f>ALL!G267</f>
        <v>N/A</v>
      </c>
      <c r="H28" s="27">
        <f>ALL!C267</f>
        <v>4.63</v>
      </c>
      <c r="I28" s="54" t="str">
        <f t="shared" si="1"/>
        <v>Long</v>
      </c>
      <c r="J28" s="89">
        <f t="shared" si="2"/>
        <v>2.9157667386609023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17.945544554455438</v>
      </c>
      <c r="S28" s="25">
        <f t="shared" si="6"/>
        <v>4368.7029702970294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0.94</v>
      </c>
      <c r="C29" s="84">
        <f t="shared" si="0"/>
        <v>-41.396508728179562</v>
      </c>
      <c r="D29" s="128">
        <f>ALL!D345</f>
        <v>6</v>
      </c>
      <c r="E29" s="128">
        <f>ALL!E345</f>
        <v>15</v>
      </c>
      <c r="F29" s="72">
        <f>ALL!F345</f>
        <v>0.96899999999999997</v>
      </c>
      <c r="G29" s="72">
        <f>ALL!G345</f>
        <v>0.90800000000000003</v>
      </c>
      <c r="H29" s="126">
        <f>ALL!C345</f>
        <v>0.90700000000000003</v>
      </c>
      <c r="I29" s="54" t="str">
        <f t="shared" si="1"/>
        <v>Long</v>
      </c>
      <c r="J29" s="88">
        <f t="shared" si="2"/>
        <v>3.638368246968017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-41.396508728179562</v>
      </c>
      <c r="S29" s="29">
        <f t="shared" si="6"/>
        <v>2170.6733167082293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12.21</v>
      </c>
      <c r="C30" s="92">
        <f t="shared" si="0"/>
        <v>13.687150837988831</v>
      </c>
      <c r="D30" s="127" t="str">
        <f>ALL!D343</f>
        <v>N/A</v>
      </c>
      <c r="E30" s="127" t="str">
        <f>ALL!E343</f>
        <v>N/A</v>
      </c>
      <c r="F30" s="73" t="str">
        <f>ALL!F343</f>
        <v>N/A</v>
      </c>
      <c r="G30" s="73" t="str">
        <f>ALL!G343</f>
        <v>N/A</v>
      </c>
      <c r="H30" s="126">
        <f>ALL!C343</f>
        <v>11.9</v>
      </c>
      <c r="I30" s="124" t="str">
        <f t="shared" si="1"/>
        <v>Long</v>
      </c>
      <c r="J30" s="89">
        <f t="shared" si="2"/>
        <v>2.6050420168067268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13.687150837988831</v>
      </c>
      <c r="S30" s="25">
        <f t="shared" si="6"/>
        <v>4210.9720670391062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17.403178032190251</v>
      </c>
      <c r="S31" s="76">
        <f>SUM(S4:S30)</f>
        <v>117412.57028643285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469.88580686913679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17.403178032190251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2619.0801000000001</v>
      </c>
      <c r="C36" s="5">
        <f>((B36-K36)/K36)*100</f>
        <v>23.493741878436566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6702.29</v>
      </c>
      <c r="C37" s="5">
        <f>((B37-K37)/K37)*100</f>
        <v>25.186826530038743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3082.1498999999999</v>
      </c>
      <c r="C39" s="5">
        <f>((B39-K39)/K39)*100</f>
        <v>9.4369628480290917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4.78</v>
      </c>
      <c r="C4" s="56">
        <f t="shared" ref="C4:C23" si="0">((B4-K4)/K4)*100</f>
        <v>762.81588447653417</v>
      </c>
      <c r="D4" s="55">
        <f>ALL!D5</f>
        <v>18</v>
      </c>
      <c r="E4" s="55" t="str">
        <f>ALL!E5</f>
        <v>N/A</v>
      </c>
      <c r="F4" s="55">
        <f>ALL!F5</f>
        <v>4.78</v>
      </c>
      <c r="G4" s="55" t="str">
        <f>ALL!G5</f>
        <v>N/A</v>
      </c>
      <c r="H4" s="55">
        <f>ALL!C5</f>
        <v>4.4000000000000004</v>
      </c>
      <c r="I4" s="55" t="str">
        <f t="shared" ref="I4:I23" si="1">IF(B4&gt;H4,"Long","Short")</f>
        <v>Long</v>
      </c>
      <c r="J4" s="56">
        <f t="shared" ref="J4:J23" si="2">((B4-H4)/H4)*100</f>
        <v>8.6363636363636331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4.4980000000000002</v>
      </c>
      <c r="C5" s="59">
        <f t="shared" si="0"/>
        <v>459.45273631840797</v>
      </c>
      <c r="D5" s="58">
        <f>ALL!D112</f>
        <v>6</v>
      </c>
      <c r="E5" s="58">
        <f>ALL!E112</f>
        <v>5</v>
      </c>
      <c r="F5" s="58">
        <f>ALL!F112</f>
        <v>4.516</v>
      </c>
      <c r="G5" s="58">
        <f>ALL!G112</f>
        <v>4.32</v>
      </c>
      <c r="H5" s="58">
        <f>ALL!C112</f>
        <v>4.5449999999999999</v>
      </c>
      <c r="I5" s="60" t="str">
        <f t="shared" si="1"/>
        <v>Short</v>
      </c>
      <c r="J5" s="61">
        <f t="shared" si="2"/>
        <v>-1.0341034103410278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10.8</v>
      </c>
      <c r="C7" s="59">
        <f t="shared" si="0"/>
        <v>2354.5454545454545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11.2</v>
      </c>
      <c r="I7" s="60" t="str">
        <f t="shared" si="1"/>
        <v>Short</v>
      </c>
      <c r="J7" s="61">
        <f t="shared" si="2"/>
        <v>-3.5714285714285587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22.4</v>
      </c>
      <c r="C8" s="63">
        <f t="shared" si="0"/>
        <v>4615.78947368421</v>
      </c>
      <c r="D8" s="60">
        <f>ALL!D58</f>
        <v>23</v>
      </c>
      <c r="E8" s="60">
        <f>ALL!E58</f>
        <v>15</v>
      </c>
      <c r="F8" s="60">
        <f>ALL!F58</f>
        <v>24.3</v>
      </c>
      <c r="G8" s="60">
        <f>ALL!G58</f>
        <v>22.9</v>
      </c>
      <c r="H8" s="60">
        <f>ALL!C58</f>
        <v>22.72</v>
      </c>
      <c r="I8" s="60" t="str">
        <f t="shared" si="1"/>
        <v>Short</v>
      </c>
      <c r="J8" s="64">
        <f t="shared" si="2"/>
        <v>-1.4084507042253533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23.14</v>
      </c>
      <c r="C9" s="59">
        <f t="shared" si="0"/>
        <v>1707.8125</v>
      </c>
      <c r="D9" s="58">
        <f>ALL!D64</f>
        <v>1</v>
      </c>
      <c r="E9" s="58">
        <f>ALL!E64</f>
        <v>25</v>
      </c>
      <c r="F9" s="58">
        <f>ALL!F64</f>
        <v>23.38</v>
      </c>
      <c r="G9" s="58">
        <f>ALL!G64</f>
        <v>22.94</v>
      </c>
      <c r="H9" s="58">
        <f>ALL!C64</f>
        <v>22.12</v>
      </c>
      <c r="I9" s="60" t="str">
        <f t="shared" si="1"/>
        <v>Long</v>
      </c>
      <c r="J9" s="61">
        <f t="shared" si="2"/>
        <v>4.6112115732368872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56.1</v>
      </c>
      <c r="C11" s="59">
        <f t="shared" si="0"/>
        <v>5566.6666666666661</v>
      </c>
      <c r="D11" s="58">
        <f>ALL!D80</f>
        <v>10</v>
      </c>
      <c r="E11" s="58">
        <f>ALL!E80</f>
        <v>29</v>
      </c>
      <c r="F11" s="58">
        <f>ALL!F80</f>
        <v>52.6</v>
      </c>
      <c r="G11" s="58">
        <f>ALL!G80</f>
        <v>50.6</v>
      </c>
      <c r="H11" s="58">
        <f>ALL!C80</f>
        <v>49.65</v>
      </c>
      <c r="I11" s="60" t="str">
        <f t="shared" si="1"/>
        <v>Long</v>
      </c>
      <c r="J11" s="61">
        <f t="shared" si="2"/>
        <v>12.990936555891244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1.03</v>
      </c>
      <c r="C12" s="63">
        <f t="shared" si="0"/>
        <v>8.8794926004228412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1.23</v>
      </c>
      <c r="C20" s="63">
        <f t="shared" si="0"/>
        <v>1282.0224719101125</v>
      </c>
      <c r="D20" s="60">
        <f>ALL!D94</f>
        <v>31</v>
      </c>
      <c r="E20" s="60">
        <f>ALL!E94</f>
        <v>15</v>
      </c>
      <c r="F20" s="60">
        <f>ALL!F94</f>
        <v>1.3080000000000001</v>
      </c>
      <c r="G20" s="60">
        <f>ALL!G94</f>
        <v>1.25</v>
      </c>
      <c r="H20" s="60">
        <f>ALL!C94</f>
        <v>1.278</v>
      </c>
      <c r="I20" s="60" t="str">
        <f t="shared" si="1"/>
        <v>Short</v>
      </c>
      <c r="J20" s="64">
        <f t="shared" si="2"/>
        <v>-3.7558685446009425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9.83</v>
      </c>
      <c r="C23" s="67">
        <f t="shared" si="0"/>
        <v>93.503937007874015</v>
      </c>
      <c r="D23" s="66" t="str">
        <f>ALL!D69</f>
        <v>N/A</v>
      </c>
      <c r="E23" s="66">
        <f>ALL!E69</f>
        <v>19</v>
      </c>
      <c r="F23" s="66" t="str">
        <f>ALL!F69</f>
        <v>N/A</v>
      </c>
      <c r="G23" s="66">
        <f>ALL!G69</f>
        <v>2.56</v>
      </c>
      <c r="H23" s="66">
        <f>ALL!C69</f>
        <v>2.78</v>
      </c>
      <c r="I23" s="68" t="str">
        <f t="shared" si="1"/>
        <v>Long</v>
      </c>
      <c r="J23" s="69">
        <f t="shared" si="2"/>
        <v>253.59712230215828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46327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4.78</v>
      </c>
      <c r="C5">
        <f t="shared" ref="C5:C68" si="1">VLOOKUP($A5,$N$5:$U$375,3,FALSE)</f>
        <v>4.4000000000000004</v>
      </c>
      <c r="D5">
        <f t="shared" ref="D5:D68" si="2">VLOOKUP($A5,$N$5:$U$375,4,FALSE)</f>
        <v>18</v>
      </c>
      <c r="E5" t="str">
        <f t="shared" ref="E5:E68" si="3">VLOOKUP($A5,$N$5:$U$375,5,FALSE)</f>
        <v>N/A</v>
      </c>
      <c r="F5">
        <f t="shared" ref="F5:F68" si="4">VLOOKUP($A5,$N$5:$U$375,6,FALSE)</f>
        <v>4.78</v>
      </c>
      <c r="G5" t="str">
        <f t="shared" ref="G5:G68" si="5">VLOOKUP($A5,$N$5:$U$375,7,FALSE)</f>
        <v>N/A</v>
      </c>
      <c r="H5" s="104" t="str">
        <f t="shared" ref="H5:H36" si="6">IF(B5&gt;C5,"Long","Short")</f>
        <v>Long</v>
      </c>
      <c r="J5" s="93" t="s">
        <v>119</v>
      </c>
      <c r="N5" s="93" t="s">
        <v>118</v>
      </c>
      <c r="O5" s="93">
        <v>4.78</v>
      </c>
      <c r="P5" s="93">
        <v>4.4000000000000004</v>
      </c>
      <c r="Q5" s="93">
        <v>18</v>
      </c>
      <c r="R5" s="93" t="s">
        <v>120</v>
      </c>
      <c r="S5" s="93">
        <v>4.78</v>
      </c>
      <c r="T5" s="93" t="s">
        <v>120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3.34</v>
      </c>
      <c r="P6" s="93">
        <v>3.35</v>
      </c>
      <c r="Q6" s="93">
        <v>22</v>
      </c>
      <c r="R6" s="93">
        <v>15</v>
      </c>
      <c r="S6" s="93">
        <v>3.38</v>
      </c>
      <c r="T6" s="93">
        <v>3.21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3.34</v>
      </c>
      <c r="C7">
        <f t="shared" si="1"/>
        <v>3.35</v>
      </c>
      <c r="D7">
        <f t="shared" si="2"/>
        <v>22</v>
      </c>
      <c r="E7">
        <f t="shared" si="3"/>
        <v>15</v>
      </c>
      <c r="F7">
        <f t="shared" si="4"/>
        <v>3.38</v>
      </c>
      <c r="G7">
        <f t="shared" si="5"/>
        <v>3.21</v>
      </c>
      <c r="H7" s="104" t="str">
        <f t="shared" si="6"/>
        <v>Short</v>
      </c>
      <c r="N7" s="93" t="s">
        <v>125</v>
      </c>
      <c r="O7" s="93">
        <v>0.45900000000000002</v>
      </c>
      <c r="P7" s="93">
        <v>0.46700000000000003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0.45900000000000002</v>
      </c>
      <c r="C8">
        <f t="shared" si="1"/>
        <v>0.46700000000000003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9.8699999999999992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67.14</v>
      </c>
      <c r="P9" s="93">
        <v>67.739999999999995</v>
      </c>
      <c r="Q9" s="93">
        <v>21</v>
      </c>
      <c r="R9" s="93">
        <v>16</v>
      </c>
      <c r="S9" s="93">
        <v>70.52</v>
      </c>
      <c r="T9" s="93">
        <v>67.3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67.14</v>
      </c>
      <c r="C10">
        <f t="shared" si="1"/>
        <v>67.739999999999995</v>
      </c>
      <c r="D10">
        <f t="shared" si="2"/>
        <v>21</v>
      </c>
      <c r="E10">
        <f t="shared" si="3"/>
        <v>16</v>
      </c>
      <c r="F10">
        <f t="shared" si="4"/>
        <v>70.52</v>
      </c>
      <c r="G10">
        <f t="shared" si="5"/>
        <v>67.3</v>
      </c>
      <c r="H10" s="104" t="str">
        <f t="shared" si="6"/>
        <v>Short</v>
      </c>
      <c r="N10" s="93" t="s">
        <v>127</v>
      </c>
      <c r="O10" s="93">
        <v>67.14</v>
      </c>
      <c r="P10" s="93">
        <v>67.739999999999995</v>
      </c>
      <c r="Q10" s="93">
        <v>21</v>
      </c>
      <c r="R10" s="93">
        <v>16</v>
      </c>
      <c r="S10" s="93">
        <v>70.52</v>
      </c>
      <c r="T10" s="93">
        <v>67.3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4.47</v>
      </c>
      <c r="P11" s="93">
        <v>4.1050000000000004</v>
      </c>
      <c r="Q11" s="93">
        <v>9</v>
      </c>
      <c r="R11" s="93" t="s">
        <v>120</v>
      </c>
      <c r="S11" s="93">
        <v>4.5199999999999996</v>
      </c>
      <c r="T11" s="93" t="s">
        <v>120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6.37</v>
      </c>
      <c r="P12" s="93">
        <v>6.23</v>
      </c>
      <c r="Q12" s="93">
        <v>20</v>
      </c>
      <c r="R12" s="93" t="s">
        <v>120</v>
      </c>
      <c r="S12" s="93">
        <v>6.79</v>
      </c>
      <c r="T12" s="93" t="s">
        <v>120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10.26</v>
      </c>
      <c r="P14" s="93">
        <v>9.68</v>
      </c>
      <c r="Q14" s="93">
        <v>13</v>
      </c>
      <c r="R14" s="93">
        <v>35</v>
      </c>
      <c r="S14" s="93">
        <v>9.84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5.59</v>
      </c>
      <c r="P15" s="93">
        <v>5.16</v>
      </c>
      <c r="Q15" s="93">
        <v>3</v>
      </c>
      <c r="R15" s="93">
        <v>17</v>
      </c>
      <c r="S15" s="93">
        <v>5.5</v>
      </c>
      <c r="T15" s="93">
        <v>5.46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4.4950000000000001</v>
      </c>
      <c r="C16">
        <f t="shared" si="1"/>
        <v>4.0039999999999996</v>
      </c>
      <c r="D16">
        <f t="shared" si="2"/>
        <v>1</v>
      </c>
      <c r="E16">
        <f t="shared" si="3"/>
        <v>4</v>
      </c>
      <c r="F16">
        <f t="shared" si="4"/>
        <v>4.5149999999999997</v>
      </c>
      <c r="G16">
        <f t="shared" si="5"/>
        <v>4.0979999999999999</v>
      </c>
      <c r="H16" s="104" t="str">
        <f t="shared" si="6"/>
        <v>Long</v>
      </c>
      <c r="I16" s="93" t="s">
        <v>74</v>
      </c>
      <c r="N16" s="93" t="s">
        <v>137</v>
      </c>
      <c r="O16" s="93">
        <v>4.4950000000000001</v>
      </c>
      <c r="P16" s="93">
        <v>4.0039999999999996</v>
      </c>
      <c r="Q16" s="93">
        <v>1</v>
      </c>
      <c r="R16" s="93">
        <v>4</v>
      </c>
      <c r="S16" s="93">
        <v>4.5149999999999997</v>
      </c>
      <c r="T16" s="93">
        <v>4.0979999999999999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11.355</v>
      </c>
      <c r="P17" s="93">
        <v>12.48</v>
      </c>
      <c r="Q17" s="93">
        <v>14</v>
      </c>
      <c r="R17" s="93">
        <v>3</v>
      </c>
      <c r="S17" s="93">
        <v>12.1</v>
      </c>
      <c r="T17" s="93">
        <v>11.1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8.1</v>
      </c>
      <c r="P18" s="93">
        <v>7.92</v>
      </c>
      <c r="Q18" s="93">
        <v>22</v>
      </c>
      <c r="R18" s="93">
        <v>30</v>
      </c>
      <c r="S18" s="93">
        <v>8.64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10.8</v>
      </c>
      <c r="P19" s="93">
        <v>11.2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5.59</v>
      </c>
      <c r="C20">
        <f t="shared" si="1"/>
        <v>5.16</v>
      </c>
      <c r="D20">
        <f t="shared" si="2"/>
        <v>3</v>
      </c>
      <c r="E20">
        <f t="shared" si="3"/>
        <v>17</v>
      </c>
      <c r="F20">
        <f t="shared" si="4"/>
        <v>5.5</v>
      </c>
      <c r="G20">
        <f t="shared" si="5"/>
        <v>5.46</v>
      </c>
      <c r="H20" s="104" t="str">
        <f t="shared" si="6"/>
        <v>Long</v>
      </c>
      <c r="N20" s="93" t="s">
        <v>156</v>
      </c>
      <c r="O20" s="93">
        <v>4.55</v>
      </c>
      <c r="P20" s="93">
        <v>4.3</v>
      </c>
      <c r="Q20" s="93">
        <v>3</v>
      </c>
      <c r="R20" s="93">
        <v>13</v>
      </c>
      <c r="S20" s="93">
        <v>4.5199999999999996</v>
      </c>
      <c r="T20" s="93">
        <v>4.335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</v>
      </c>
      <c r="P21" s="93">
        <v>7.25</v>
      </c>
      <c r="Q21" s="93" t="s">
        <v>120</v>
      </c>
      <c r="R21" s="93" t="s">
        <v>120</v>
      </c>
      <c r="S21" s="93" t="s">
        <v>120</v>
      </c>
      <c r="T21" s="93" t="s">
        <v>120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1.03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3124.0801000000001</v>
      </c>
      <c r="P23" s="93">
        <v>3154.25</v>
      </c>
      <c r="Q23" s="93" t="s">
        <v>120</v>
      </c>
      <c r="R23" s="93">
        <v>15</v>
      </c>
      <c r="S23" s="93" t="s">
        <v>120</v>
      </c>
      <c r="T23" s="93">
        <v>3063.1298999999999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8.1</v>
      </c>
      <c r="C24">
        <f t="shared" si="1"/>
        <v>7.92</v>
      </c>
      <c r="D24">
        <f t="shared" si="2"/>
        <v>22</v>
      </c>
      <c r="E24">
        <f t="shared" si="3"/>
        <v>30</v>
      </c>
      <c r="F24">
        <f t="shared" si="4"/>
        <v>8.64</v>
      </c>
      <c r="G24">
        <f t="shared" si="5"/>
        <v>8.56</v>
      </c>
      <c r="H24" s="104" t="str">
        <f t="shared" si="6"/>
        <v>Long</v>
      </c>
      <c r="N24" s="93" t="s">
        <v>977</v>
      </c>
      <c r="O24" s="93">
        <v>2212.5700999999999</v>
      </c>
      <c r="P24" s="93">
        <v>2396.4198999999999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1.4</v>
      </c>
      <c r="P26" s="93">
        <v>1.34</v>
      </c>
      <c r="Q26" s="93">
        <v>0</v>
      </c>
      <c r="R26" s="93">
        <v>41</v>
      </c>
      <c r="S26" s="93">
        <v>1.4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9.5500000000000007</v>
      </c>
      <c r="P27" s="93">
        <v>9.5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15.34</v>
      </c>
      <c r="P28" s="93">
        <v>15.9</v>
      </c>
      <c r="Q28" s="93">
        <v>23</v>
      </c>
      <c r="R28" s="93">
        <v>15</v>
      </c>
      <c r="S28" s="93">
        <v>17.600000000000001</v>
      </c>
      <c r="T28" s="93">
        <v>16.46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10.8</v>
      </c>
      <c r="C29">
        <f t="shared" si="1"/>
        <v>11.2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1.52</v>
      </c>
      <c r="P29" s="93">
        <v>1.44</v>
      </c>
      <c r="Q29" s="93">
        <v>0</v>
      </c>
      <c r="R29" s="93" t="s">
        <v>120</v>
      </c>
      <c r="S29" s="93">
        <v>1.52</v>
      </c>
      <c r="T29" s="93" t="s">
        <v>120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2.04</v>
      </c>
      <c r="P30" s="93">
        <v>2.11</v>
      </c>
      <c r="Q30" s="93" t="s">
        <v>120</v>
      </c>
      <c r="R30" s="93">
        <v>44</v>
      </c>
      <c r="S30" s="93" t="s">
        <v>120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4.55</v>
      </c>
      <c r="C31">
        <f t="shared" si="1"/>
        <v>4.3</v>
      </c>
      <c r="D31">
        <f t="shared" si="2"/>
        <v>3</v>
      </c>
      <c r="E31">
        <f t="shared" si="3"/>
        <v>13</v>
      </c>
      <c r="F31">
        <f t="shared" si="4"/>
        <v>4.5199999999999996</v>
      </c>
      <c r="G31">
        <f t="shared" si="5"/>
        <v>4.335</v>
      </c>
      <c r="H31" s="104" t="str">
        <f t="shared" si="6"/>
        <v>Long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</v>
      </c>
      <c r="C32">
        <f t="shared" si="1"/>
        <v>7.25</v>
      </c>
      <c r="D32" t="str">
        <f t="shared" si="2"/>
        <v>N/A</v>
      </c>
      <c r="E32" t="str">
        <f t="shared" si="3"/>
        <v>N/A</v>
      </c>
      <c r="F32" t="str">
        <f t="shared" si="4"/>
        <v>N/A</v>
      </c>
      <c r="G32" t="str">
        <f t="shared" si="5"/>
        <v>N/A</v>
      </c>
      <c r="H32" s="104" t="str">
        <f t="shared" si="6"/>
        <v>Short</v>
      </c>
      <c r="N32" s="93" t="s">
        <v>197</v>
      </c>
      <c r="O32" s="93">
        <v>10.47</v>
      </c>
      <c r="P32" s="93">
        <v>9.93</v>
      </c>
      <c r="Q32" s="93">
        <v>1</v>
      </c>
      <c r="R32" s="93">
        <v>4</v>
      </c>
      <c r="S32" s="93">
        <v>10.69</v>
      </c>
      <c r="T32" s="93">
        <v>10.1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1.86</v>
      </c>
      <c r="P33" s="93">
        <v>1.9550000000000001</v>
      </c>
      <c r="Q33" s="93">
        <v>17</v>
      </c>
      <c r="R33" s="93">
        <v>12</v>
      </c>
      <c r="S33" s="93">
        <v>2.0299999999999998</v>
      </c>
      <c r="T33" s="93">
        <v>1.91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1.1140000000000001</v>
      </c>
      <c r="P34" s="93">
        <v>1.0940000000000001</v>
      </c>
      <c r="Q34" s="93">
        <v>25</v>
      </c>
      <c r="R34" s="93" t="s">
        <v>120</v>
      </c>
      <c r="S34" s="93">
        <v>1.1200000000000001</v>
      </c>
      <c r="T34" s="93" t="s">
        <v>120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1.03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22.4</v>
      </c>
      <c r="P35" s="93">
        <v>22.72</v>
      </c>
      <c r="Q35" s="93">
        <v>23</v>
      </c>
      <c r="R35" s="93">
        <v>15</v>
      </c>
      <c r="S35" s="93">
        <v>24.3</v>
      </c>
      <c r="T35" s="93">
        <v>22.9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7.55</v>
      </c>
      <c r="P36" s="93">
        <v>7.5</v>
      </c>
      <c r="Q36" s="93">
        <v>11</v>
      </c>
      <c r="R36" s="93" t="s">
        <v>120</v>
      </c>
      <c r="S36" s="93">
        <v>7.6</v>
      </c>
      <c r="T36" s="93" t="s">
        <v>120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0.94</v>
      </c>
      <c r="P37" s="93">
        <v>0.90700000000000003</v>
      </c>
      <c r="Q37" s="93">
        <v>6</v>
      </c>
      <c r="R37" s="93">
        <v>15</v>
      </c>
      <c r="S37" s="93">
        <v>0.96899999999999997</v>
      </c>
      <c r="T37" s="93">
        <v>0.90800000000000003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12.21</v>
      </c>
      <c r="P38" s="93">
        <v>11.9</v>
      </c>
      <c r="Q38" s="93" t="s">
        <v>120</v>
      </c>
      <c r="R38" s="93" t="s">
        <v>120</v>
      </c>
      <c r="S38" s="93" t="s">
        <v>120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7.2</v>
      </c>
      <c r="P39" s="93">
        <v>8</v>
      </c>
      <c r="Q39" s="93" t="s">
        <v>120</v>
      </c>
      <c r="R39" s="93" t="s">
        <v>120</v>
      </c>
      <c r="S39" s="93" t="s">
        <v>120</v>
      </c>
      <c r="T39" s="93" t="s">
        <v>120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16466.75</v>
      </c>
      <c r="P40" s="93">
        <v>15717.6602</v>
      </c>
      <c r="Q40" s="93">
        <v>6</v>
      </c>
      <c r="R40" s="93">
        <v>39</v>
      </c>
      <c r="S40" s="93">
        <v>17143.099600000001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23.14</v>
      </c>
      <c r="P41" s="93">
        <v>22.12</v>
      </c>
      <c r="Q41" s="93">
        <v>1</v>
      </c>
      <c r="R41" s="93">
        <v>25</v>
      </c>
      <c r="S41" s="93">
        <v>23.38</v>
      </c>
      <c r="T41" s="93">
        <v>22.94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1.4</v>
      </c>
      <c r="C42">
        <f t="shared" si="1"/>
        <v>1.34</v>
      </c>
      <c r="D42">
        <f t="shared" si="2"/>
        <v>0</v>
      </c>
      <c r="E42">
        <f t="shared" si="3"/>
        <v>41</v>
      </c>
      <c r="F42">
        <f t="shared" si="4"/>
        <v>1.4</v>
      </c>
      <c r="G42">
        <f t="shared" si="5"/>
        <v>1.56</v>
      </c>
      <c r="H42" s="104" t="str">
        <f t="shared" si="8"/>
        <v>Long</v>
      </c>
      <c r="N42" s="93" t="s">
        <v>217</v>
      </c>
      <c r="O42" s="93">
        <v>14</v>
      </c>
      <c r="P42" s="93">
        <v>13.7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2.39</v>
      </c>
      <c r="P44" s="93">
        <v>2.78</v>
      </c>
      <c r="Q44" s="93" t="s">
        <v>120</v>
      </c>
      <c r="R44" s="93">
        <v>19</v>
      </c>
      <c r="S44" s="93" t="s">
        <v>120</v>
      </c>
      <c r="T44" s="93">
        <v>2.56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0.28599999999999998</v>
      </c>
      <c r="P46" s="93">
        <v>0.307</v>
      </c>
      <c r="Q46" s="93">
        <v>12</v>
      </c>
      <c r="R46" s="93">
        <v>5</v>
      </c>
      <c r="S46" s="93">
        <v>0.30299999999999999</v>
      </c>
      <c r="T46" s="93">
        <v>0.27900000000000003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3023.75</v>
      </c>
      <c r="P47" s="93">
        <v>3104.22</v>
      </c>
      <c r="Q47" s="93">
        <v>6</v>
      </c>
      <c r="R47" s="93">
        <v>4</v>
      </c>
      <c r="S47" s="93">
        <v>3102.3301000000001</v>
      </c>
      <c r="T47" s="93">
        <v>2832.5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9.5500000000000007</v>
      </c>
      <c r="C48">
        <f t="shared" si="1"/>
        <v>9.5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66.92</v>
      </c>
      <c r="P48" s="93">
        <v>64.19</v>
      </c>
      <c r="Q48" s="93">
        <v>2</v>
      </c>
      <c r="R48" s="93">
        <v>15</v>
      </c>
      <c r="S48" s="93">
        <v>68.430000000000007</v>
      </c>
      <c r="T48" s="93">
        <v>66.16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15.34</v>
      </c>
      <c r="C49">
        <f t="shared" si="1"/>
        <v>15.9</v>
      </c>
      <c r="D49">
        <f t="shared" si="2"/>
        <v>23</v>
      </c>
      <c r="E49">
        <f t="shared" si="3"/>
        <v>15</v>
      </c>
      <c r="F49">
        <f t="shared" si="4"/>
        <v>17.600000000000001</v>
      </c>
      <c r="G49">
        <f t="shared" si="5"/>
        <v>16.46</v>
      </c>
      <c r="H49" s="104" t="str">
        <f t="shared" si="8"/>
        <v>Short</v>
      </c>
      <c r="N49" s="93" t="s">
        <v>37</v>
      </c>
      <c r="O49" s="93">
        <v>3.68</v>
      </c>
      <c r="P49" s="93">
        <v>3.77</v>
      </c>
      <c r="Q49" s="93" t="s">
        <v>120</v>
      </c>
      <c r="R49" s="93">
        <v>33</v>
      </c>
      <c r="S49" s="93" t="s">
        <v>120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1.52</v>
      </c>
      <c r="C50">
        <f t="shared" si="1"/>
        <v>1.44</v>
      </c>
      <c r="D50">
        <f t="shared" si="2"/>
        <v>0</v>
      </c>
      <c r="E50" t="str">
        <f t="shared" si="3"/>
        <v>N/A</v>
      </c>
      <c r="F50">
        <f t="shared" si="4"/>
        <v>1.52</v>
      </c>
      <c r="G50" t="str">
        <f t="shared" si="5"/>
        <v>N/A</v>
      </c>
      <c r="H50" s="104" t="str">
        <f t="shared" si="8"/>
        <v>Long</v>
      </c>
      <c r="N50" s="93" t="s">
        <v>219</v>
      </c>
      <c r="O50" s="93">
        <v>56.1</v>
      </c>
      <c r="P50" s="93">
        <v>49.65</v>
      </c>
      <c r="Q50" s="93">
        <v>10</v>
      </c>
      <c r="R50" s="93">
        <v>29</v>
      </c>
      <c r="S50" s="93">
        <v>52.6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2.04</v>
      </c>
      <c r="C51">
        <f t="shared" si="1"/>
        <v>2.11</v>
      </c>
      <c r="D51" t="str">
        <f t="shared" si="2"/>
        <v>N/A</v>
      </c>
      <c r="E51">
        <f t="shared" si="3"/>
        <v>44</v>
      </c>
      <c r="F51" t="str">
        <f t="shared" si="4"/>
        <v>N/A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1.738</v>
      </c>
      <c r="P51" s="93">
        <v>1.8340000000000001</v>
      </c>
      <c r="Q51" s="93">
        <v>29</v>
      </c>
      <c r="R51" s="93">
        <v>15</v>
      </c>
      <c r="S51" s="93">
        <v>1.9359999999999999</v>
      </c>
      <c r="T51" s="93">
        <v>1.81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4.6500000000000004</v>
      </c>
      <c r="P52" s="93">
        <v>4.7300000000000004</v>
      </c>
      <c r="Q52" s="93">
        <v>34</v>
      </c>
      <c r="R52" s="93">
        <v>31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7.2</v>
      </c>
      <c r="P53" s="93">
        <v>7.75</v>
      </c>
      <c r="Q53" s="93" t="s">
        <v>120</v>
      </c>
      <c r="R53" s="93">
        <v>10</v>
      </c>
      <c r="S53" s="93" t="s">
        <v>120</v>
      </c>
      <c r="T53" s="93">
        <v>7.55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1.9</v>
      </c>
      <c r="P54" s="93">
        <v>1.93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1.86</v>
      </c>
      <c r="C55">
        <f t="shared" si="1"/>
        <v>1.9550000000000001</v>
      </c>
      <c r="D55">
        <f t="shared" si="2"/>
        <v>17</v>
      </c>
      <c r="E55">
        <f t="shared" si="3"/>
        <v>12</v>
      </c>
      <c r="F55">
        <f t="shared" si="4"/>
        <v>2.0299999999999998</v>
      </c>
      <c r="G55">
        <f t="shared" si="5"/>
        <v>1.91</v>
      </c>
      <c r="H55" s="104" t="str">
        <f t="shared" si="8"/>
        <v>Short</v>
      </c>
      <c r="N55" s="93" t="s">
        <v>236</v>
      </c>
      <c r="O55" s="93">
        <v>14.85</v>
      </c>
      <c r="P55" s="93" t="s">
        <v>120</v>
      </c>
      <c r="Q55" s="93" t="s">
        <v>120</v>
      </c>
      <c r="R55" s="93" t="s">
        <v>120</v>
      </c>
      <c r="S55" s="93" t="s">
        <v>120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1.23</v>
      </c>
      <c r="P56" s="93">
        <v>1.278</v>
      </c>
      <c r="Q56" s="93">
        <v>31</v>
      </c>
      <c r="R56" s="93">
        <v>15</v>
      </c>
      <c r="S56" s="93">
        <v>1.3080000000000001</v>
      </c>
      <c r="T56" s="93">
        <v>1.25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18.100000000000001</v>
      </c>
      <c r="P57" s="93">
        <v>19.2</v>
      </c>
      <c r="Q57" s="93">
        <v>21</v>
      </c>
      <c r="R57" s="93">
        <v>1</v>
      </c>
      <c r="S57" s="93">
        <v>18.63</v>
      </c>
      <c r="T57" s="93">
        <v>17.77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22.4</v>
      </c>
      <c r="C58">
        <f t="shared" si="1"/>
        <v>22.72</v>
      </c>
      <c r="D58">
        <f t="shared" si="2"/>
        <v>23</v>
      </c>
      <c r="E58">
        <f t="shared" si="3"/>
        <v>15</v>
      </c>
      <c r="F58">
        <f t="shared" si="4"/>
        <v>24.3</v>
      </c>
      <c r="G58">
        <f t="shared" si="5"/>
        <v>22.9</v>
      </c>
      <c r="H58" s="104" t="str">
        <f t="shared" si="8"/>
        <v>Short</v>
      </c>
      <c r="N58" s="93" t="s">
        <v>241</v>
      </c>
      <c r="O58" s="93">
        <v>2.4900000000000002</v>
      </c>
      <c r="P58" s="93">
        <v>2.4300000000000002</v>
      </c>
      <c r="Q58" s="93">
        <v>22</v>
      </c>
      <c r="R58" s="93" t="s">
        <v>120</v>
      </c>
      <c r="S58" s="93">
        <v>2.69</v>
      </c>
      <c r="T58" s="93" t="s">
        <v>120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7.55</v>
      </c>
      <c r="C59">
        <f t="shared" si="1"/>
        <v>7.5</v>
      </c>
      <c r="D59">
        <f t="shared" si="2"/>
        <v>11</v>
      </c>
      <c r="E59" t="str">
        <f t="shared" si="3"/>
        <v>N/A</v>
      </c>
      <c r="F59">
        <f t="shared" si="4"/>
        <v>7.6</v>
      </c>
      <c r="G59" t="str">
        <f t="shared" si="5"/>
        <v>N/A</v>
      </c>
      <c r="H59" s="104" t="str">
        <f t="shared" si="8"/>
        <v>Long</v>
      </c>
      <c r="N59" s="93" t="s">
        <v>25</v>
      </c>
      <c r="O59" s="93">
        <v>1.7350000000000001</v>
      </c>
      <c r="P59" s="93">
        <v>1.7649999999999999</v>
      </c>
      <c r="Q59" s="93">
        <v>23</v>
      </c>
      <c r="R59" s="93">
        <v>15</v>
      </c>
      <c r="S59" s="93">
        <v>1.825</v>
      </c>
      <c r="T59" s="93">
        <v>1.69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7.2</v>
      </c>
      <c r="C60">
        <f t="shared" si="1"/>
        <v>8</v>
      </c>
      <c r="D60" t="str">
        <f t="shared" si="2"/>
        <v>N/A</v>
      </c>
      <c r="E60" t="str">
        <f t="shared" si="3"/>
        <v>N/A</v>
      </c>
      <c r="F60" t="str">
        <f t="shared" si="4"/>
        <v>N/A</v>
      </c>
      <c r="G60" t="str">
        <f t="shared" si="5"/>
        <v>N/A</v>
      </c>
      <c r="H60" s="104" t="str">
        <f t="shared" si="8"/>
        <v>Short</v>
      </c>
      <c r="N60" s="93" t="s">
        <v>266</v>
      </c>
      <c r="O60" s="93">
        <v>3.5150000000000001</v>
      </c>
      <c r="P60" s="93">
        <v>3.34</v>
      </c>
      <c r="Q60" s="93">
        <v>0</v>
      </c>
      <c r="R60" s="93">
        <v>16</v>
      </c>
      <c r="S60" s="93">
        <v>3.5150000000000001</v>
      </c>
      <c r="T60" s="93">
        <v>3.64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15.734999999999999</v>
      </c>
      <c r="P63" s="93">
        <v>16.57</v>
      </c>
      <c r="Q63" s="93">
        <v>23</v>
      </c>
      <c r="R63" s="93">
        <v>16</v>
      </c>
      <c r="S63" s="93">
        <v>17.8</v>
      </c>
      <c r="T63" s="93">
        <v>16.715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23.14</v>
      </c>
      <c r="C64">
        <f t="shared" si="1"/>
        <v>22.12</v>
      </c>
      <c r="D64">
        <f t="shared" si="2"/>
        <v>1</v>
      </c>
      <c r="E64">
        <f t="shared" si="3"/>
        <v>25</v>
      </c>
      <c r="F64">
        <f t="shared" si="4"/>
        <v>23.38</v>
      </c>
      <c r="G64">
        <f t="shared" si="5"/>
        <v>22.94</v>
      </c>
      <c r="H64" s="104" t="str">
        <f t="shared" si="8"/>
        <v>Long</v>
      </c>
      <c r="N64" s="93" t="s">
        <v>39</v>
      </c>
      <c r="O64" s="93">
        <v>4.4980000000000002</v>
      </c>
      <c r="P64" s="93">
        <v>4.5449999999999999</v>
      </c>
      <c r="Q64" s="93">
        <v>6</v>
      </c>
      <c r="R64" s="93">
        <v>5</v>
      </c>
      <c r="S64" s="93">
        <v>4.516</v>
      </c>
      <c r="T64" s="93">
        <v>4.32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1.3280000000000001</v>
      </c>
      <c r="P65" s="93">
        <v>1.39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11</v>
      </c>
      <c r="P67" s="93">
        <v>10.42</v>
      </c>
      <c r="Q67" s="93">
        <v>6</v>
      </c>
      <c r="R67" s="93">
        <v>19</v>
      </c>
      <c r="S67" s="93">
        <v>11.2</v>
      </c>
      <c r="T67" s="93">
        <v>10.220000000000001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4.6849999999999996</v>
      </c>
      <c r="P68" s="93">
        <v>4.21</v>
      </c>
      <c r="Q68" s="93">
        <v>1</v>
      </c>
      <c r="R68" s="93" t="s">
        <v>120</v>
      </c>
      <c r="S68" s="93">
        <v>4.4950000000000001</v>
      </c>
      <c r="T68" s="93" t="s">
        <v>120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2.39</v>
      </c>
      <c r="C69">
        <f t="shared" ref="C69:C132" si="10">VLOOKUP($A69,$N$5:$U$375,3,FALSE)</f>
        <v>2.78</v>
      </c>
      <c r="D69" t="str">
        <f t="shared" ref="D69:D132" si="11">VLOOKUP($A69,$N$5:$U$375,4,FALSE)</f>
        <v>N/A</v>
      </c>
      <c r="E69">
        <f t="shared" ref="E69:E132" si="12">VLOOKUP($A69,$N$5:$U$375,5,FALSE)</f>
        <v>19</v>
      </c>
      <c r="F69" t="str">
        <f t="shared" ref="F69:F132" si="13">VLOOKUP($A69,$N$5:$U$375,6,FALSE)</f>
        <v>N/A</v>
      </c>
      <c r="G69">
        <f t="shared" ref="G69:G132" si="14">VLOOKUP($A69,$N$5:$U$375,7,FALSE)</f>
        <v>2.56</v>
      </c>
      <c r="H69" s="104" t="str">
        <f t="shared" ref="H69:H100" si="15">IF(B69&gt;C69,"Long","Short")</f>
        <v>Short</v>
      </c>
      <c r="N69" s="93" t="s">
        <v>267</v>
      </c>
      <c r="O69" s="93">
        <v>13.76</v>
      </c>
      <c r="P69" s="93">
        <v>13.42</v>
      </c>
      <c r="Q69" s="93">
        <v>12</v>
      </c>
      <c r="R69" s="93">
        <v>33</v>
      </c>
      <c r="S69" s="93">
        <v>13.28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3.23</v>
      </c>
      <c r="P70" s="93">
        <v>3.3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0.28599999999999998</v>
      </c>
      <c r="C71">
        <f t="shared" si="10"/>
        <v>0.307</v>
      </c>
      <c r="D71">
        <f t="shared" si="11"/>
        <v>12</v>
      </c>
      <c r="E71">
        <f t="shared" si="12"/>
        <v>5</v>
      </c>
      <c r="F71">
        <f t="shared" si="13"/>
        <v>0.30299999999999999</v>
      </c>
      <c r="G71">
        <f t="shared" si="14"/>
        <v>0.27900000000000003</v>
      </c>
      <c r="H71" s="104" t="str">
        <f t="shared" si="15"/>
        <v>Short</v>
      </c>
      <c r="N71" s="93" t="s">
        <v>301</v>
      </c>
      <c r="O71" s="93">
        <v>4.9599999999999998E-2</v>
      </c>
      <c r="P71" s="93">
        <v>4.5600000000000002E-2</v>
      </c>
      <c r="Q71" s="93">
        <v>6</v>
      </c>
      <c r="R71" s="93" t="s">
        <v>120</v>
      </c>
      <c r="S71" s="93">
        <v>4.9799999999999997E-2</v>
      </c>
      <c r="T71" s="93" t="s">
        <v>120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7.85</v>
      </c>
      <c r="P72" s="93">
        <v>8</v>
      </c>
      <c r="Q72" s="93">
        <v>56</v>
      </c>
      <c r="R72" s="93">
        <v>16</v>
      </c>
      <c r="S72" s="93">
        <v>8.3000000000000007</v>
      </c>
      <c r="T72" s="93">
        <v>7.9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1.05</v>
      </c>
      <c r="P73" s="93">
        <v>1.07</v>
      </c>
      <c r="Q73" s="93" t="s">
        <v>120</v>
      </c>
      <c r="R73" s="93">
        <v>29</v>
      </c>
      <c r="S73" s="93" t="s">
        <v>120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0.39200000000000002</v>
      </c>
      <c r="P74" s="93">
        <v>0.30099999999999999</v>
      </c>
      <c r="Q74" s="93">
        <v>1</v>
      </c>
      <c r="R74" s="93">
        <v>36</v>
      </c>
      <c r="S74" s="93">
        <v>0.36299999999999999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3.68</v>
      </c>
      <c r="C75">
        <f t="shared" si="10"/>
        <v>3.77</v>
      </c>
      <c r="D75" t="str">
        <f t="shared" si="11"/>
        <v>N/A</v>
      </c>
      <c r="E75">
        <f t="shared" si="12"/>
        <v>33</v>
      </c>
      <c r="F75" t="str">
        <f t="shared" si="13"/>
        <v>N/A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3.855</v>
      </c>
      <c r="P75" s="93">
        <v>4.04</v>
      </c>
      <c r="Q75" s="93" t="s">
        <v>120</v>
      </c>
      <c r="R75" s="93" t="s">
        <v>120</v>
      </c>
      <c r="S75" s="93" t="s">
        <v>120</v>
      </c>
      <c r="T75" s="93" t="s">
        <v>120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6702.29</v>
      </c>
      <c r="P76" s="93">
        <v>6772.5698000000002</v>
      </c>
      <c r="Q76" s="93" t="s">
        <v>120</v>
      </c>
      <c r="R76" s="93">
        <v>15</v>
      </c>
      <c r="S76" s="93" t="s">
        <v>120</v>
      </c>
      <c r="T76" s="93">
        <v>6577.4902000000002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6702.29</v>
      </c>
      <c r="P77" s="93">
        <v>6772.5698000000002</v>
      </c>
      <c r="Q77" s="93" t="s">
        <v>120</v>
      </c>
      <c r="R77" s="93">
        <v>15</v>
      </c>
      <c r="S77" s="93" t="s">
        <v>120</v>
      </c>
      <c r="T77" s="93">
        <v>6577.4902000000002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10313.5</v>
      </c>
      <c r="P78" s="93">
        <v>9845.1201000000001</v>
      </c>
      <c r="Q78" s="93">
        <v>0</v>
      </c>
      <c r="R78" s="93" t="s">
        <v>120</v>
      </c>
      <c r="S78" s="93">
        <v>10313.5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4781.3999000000003</v>
      </c>
      <c r="P79" s="93">
        <v>4587.4399000000003</v>
      </c>
      <c r="Q79" s="93">
        <v>13</v>
      </c>
      <c r="R79" s="93" t="s">
        <v>120</v>
      </c>
      <c r="S79" s="93">
        <v>4754.1099000000004</v>
      </c>
      <c r="T79" s="93" t="s">
        <v>120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56.1</v>
      </c>
      <c r="C80">
        <f t="shared" si="10"/>
        <v>49.65</v>
      </c>
      <c r="D80">
        <f t="shared" si="11"/>
        <v>10</v>
      </c>
      <c r="E80">
        <f t="shared" si="12"/>
        <v>29</v>
      </c>
      <c r="F80">
        <f t="shared" si="13"/>
        <v>52.6</v>
      </c>
      <c r="G80">
        <f t="shared" si="14"/>
        <v>50.6</v>
      </c>
      <c r="H80" s="104" t="str">
        <f t="shared" si="15"/>
        <v>Long</v>
      </c>
      <c r="N80" s="93" t="s">
        <v>318</v>
      </c>
      <c r="O80" s="93">
        <v>10195.1602</v>
      </c>
      <c r="P80" s="93">
        <v>9440.7099999999991</v>
      </c>
      <c r="Q80" s="93">
        <v>2</v>
      </c>
      <c r="R80" s="93" t="s">
        <v>120</v>
      </c>
      <c r="S80" s="93">
        <v>10152.0996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9620.5400000000009</v>
      </c>
      <c r="P81" s="93">
        <v>9379.4599999999991</v>
      </c>
      <c r="Q81" s="93" t="s">
        <v>120</v>
      </c>
      <c r="R81" s="93" t="s">
        <v>120</v>
      </c>
      <c r="S81" s="93" t="s">
        <v>120</v>
      </c>
      <c r="T81" s="93" t="s">
        <v>120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14140.570299999999</v>
      </c>
      <c r="P82" s="93">
        <v>14515.7803</v>
      </c>
      <c r="Q82" s="93">
        <v>6</v>
      </c>
      <c r="R82" s="93">
        <v>4</v>
      </c>
      <c r="S82" s="93">
        <v>14507.0996</v>
      </c>
      <c r="T82" s="93">
        <v>13250.8799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4.6500000000000004</v>
      </c>
      <c r="C83">
        <f t="shared" si="10"/>
        <v>4.7300000000000004</v>
      </c>
      <c r="D83">
        <f t="shared" si="11"/>
        <v>34</v>
      </c>
      <c r="E83">
        <f t="shared" si="12"/>
        <v>31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12074.059600000001</v>
      </c>
      <c r="P84" s="93">
        <v>12202.549800000001</v>
      </c>
      <c r="Q84" s="93">
        <v>24</v>
      </c>
      <c r="R84" s="93">
        <v>15</v>
      </c>
      <c r="S84" s="93">
        <v>12645.059600000001</v>
      </c>
      <c r="T84" s="93">
        <v>11963.29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5282.1099000000004</v>
      </c>
      <c r="P85" s="93">
        <v>5370.7597999999998</v>
      </c>
      <c r="Q85" s="93" t="s">
        <v>120</v>
      </c>
      <c r="R85" s="93">
        <v>30</v>
      </c>
      <c r="S85" s="93" t="s">
        <v>120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7.2</v>
      </c>
      <c r="C86">
        <f t="shared" si="10"/>
        <v>7.75</v>
      </c>
      <c r="D86" t="str">
        <f t="shared" si="11"/>
        <v>N/A</v>
      </c>
      <c r="E86">
        <f t="shared" si="12"/>
        <v>10</v>
      </c>
      <c r="F86" t="str">
        <f t="shared" si="13"/>
        <v>N/A</v>
      </c>
      <c r="G86">
        <f t="shared" si="14"/>
        <v>7.55</v>
      </c>
      <c r="H86" s="104" t="str">
        <f t="shared" si="15"/>
        <v>Short</v>
      </c>
      <c r="N86" s="93" t="s">
        <v>328</v>
      </c>
      <c r="O86" s="93">
        <v>7395.4701999999997</v>
      </c>
      <c r="P86" s="93">
        <v>7619.2002000000002</v>
      </c>
      <c r="Q86" s="93">
        <v>27</v>
      </c>
      <c r="R86" s="93">
        <v>15</v>
      </c>
      <c r="S86" s="93">
        <v>7601.3397999999997</v>
      </c>
      <c r="T86" s="93">
        <v>7381.46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1569.46</v>
      </c>
      <c r="P87" s="93">
        <v>1586.02</v>
      </c>
      <c r="Q87" s="93" t="s">
        <v>120</v>
      </c>
      <c r="R87" s="93">
        <v>15</v>
      </c>
      <c r="S87" s="93" t="s">
        <v>120</v>
      </c>
      <c r="T87" s="93">
        <v>1538.59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1569.46</v>
      </c>
      <c r="P88" s="93">
        <v>1586.02</v>
      </c>
      <c r="Q88" s="93" t="s">
        <v>120</v>
      </c>
      <c r="R88" s="93">
        <v>15</v>
      </c>
      <c r="S88" s="93" t="s">
        <v>120</v>
      </c>
      <c r="T88" s="93">
        <v>1538.59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5648.0801000000001</v>
      </c>
      <c r="P89" s="93">
        <v>5558.7201999999997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1.9</v>
      </c>
      <c r="C90">
        <f t="shared" si="10"/>
        <v>1.93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3082.1498999999999</v>
      </c>
      <c r="P91" s="93">
        <v>2984.52</v>
      </c>
      <c r="Q91" s="93">
        <v>2</v>
      </c>
      <c r="R91" s="93" t="s">
        <v>120</v>
      </c>
      <c r="S91" s="93">
        <v>3068.8899000000001</v>
      </c>
      <c r="T91" s="93" t="s">
        <v>120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3082.1498999999999</v>
      </c>
      <c r="P92" s="93">
        <v>2984.52</v>
      </c>
      <c r="Q92" s="93">
        <v>2</v>
      </c>
      <c r="R92" s="93" t="s">
        <v>120</v>
      </c>
      <c r="S92" s="93">
        <v>3068.8899000000001</v>
      </c>
      <c r="T92" s="93" t="s">
        <v>120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14.85</v>
      </c>
      <c r="C93" t="str">
        <f t="shared" si="10"/>
        <v>N/A</v>
      </c>
      <c r="D93" t="str">
        <f t="shared" si="11"/>
        <v>N/A</v>
      </c>
      <c r="E93" t="str">
        <f t="shared" si="12"/>
        <v>N/A</v>
      </c>
      <c r="F93" t="str">
        <f t="shared" si="13"/>
        <v>N/A</v>
      </c>
      <c r="G93" t="str">
        <f t="shared" si="14"/>
        <v>N/A</v>
      </c>
      <c r="H93" s="104" t="str">
        <f t="shared" si="15"/>
        <v>Short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1.23</v>
      </c>
      <c r="C94">
        <f t="shared" si="10"/>
        <v>1.278</v>
      </c>
      <c r="D94">
        <f t="shared" si="11"/>
        <v>31</v>
      </c>
      <c r="E94">
        <f t="shared" si="12"/>
        <v>15</v>
      </c>
      <c r="F94">
        <f t="shared" si="13"/>
        <v>1.3080000000000001</v>
      </c>
      <c r="G94">
        <f t="shared" si="14"/>
        <v>1.25</v>
      </c>
      <c r="H94" s="104" t="str">
        <f t="shared" si="15"/>
        <v>Short</v>
      </c>
      <c r="N94" s="93" t="s">
        <v>297</v>
      </c>
      <c r="O94" s="93">
        <v>2619.0801000000001</v>
      </c>
      <c r="P94" s="93">
        <v>2643.6201000000001</v>
      </c>
      <c r="Q94" s="93" t="s">
        <v>120</v>
      </c>
      <c r="R94" s="93">
        <v>15</v>
      </c>
      <c r="S94" s="93" t="s">
        <v>120</v>
      </c>
      <c r="T94" s="93">
        <v>2568.0500000000002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1.9550000000000001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18.100000000000001</v>
      </c>
      <c r="C96">
        <f t="shared" si="10"/>
        <v>19.2</v>
      </c>
      <c r="D96">
        <f t="shared" si="11"/>
        <v>21</v>
      </c>
      <c r="E96">
        <f t="shared" si="12"/>
        <v>1</v>
      </c>
      <c r="F96">
        <f t="shared" si="13"/>
        <v>18.63</v>
      </c>
      <c r="G96">
        <f t="shared" si="14"/>
        <v>17.77</v>
      </c>
      <c r="H96" s="104" t="str">
        <f t="shared" si="15"/>
        <v>Short</v>
      </c>
      <c r="N96" s="93" t="s">
        <v>304</v>
      </c>
      <c r="O96" s="93">
        <v>39.6</v>
      </c>
      <c r="P96" s="93">
        <v>40.74</v>
      </c>
      <c r="Q96" s="93">
        <v>46</v>
      </c>
      <c r="R96" s="93">
        <v>33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2.4900000000000002</v>
      </c>
      <c r="C97">
        <f t="shared" si="10"/>
        <v>2.4300000000000002</v>
      </c>
      <c r="D97">
        <f t="shared" si="11"/>
        <v>22</v>
      </c>
      <c r="E97" t="str">
        <f t="shared" si="12"/>
        <v>N/A</v>
      </c>
      <c r="F97">
        <f t="shared" si="13"/>
        <v>2.69</v>
      </c>
      <c r="G97" t="str">
        <f t="shared" si="14"/>
        <v>N/A</v>
      </c>
      <c r="H97" s="104" t="str">
        <f t="shared" si="15"/>
        <v>Long</v>
      </c>
      <c r="N97" s="93" t="s">
        <v>352</v>
      </c>
      <c r="O97" s="93">
        <v>0.26500000000000001</v>
      </c>
      <c r="P97" s="93">
        <v>0.251</v>
      </c>
      <c r="Q97" s="93">
        <v>23</v>
      </c>
      <c r="R97" s="93" t="s">
        <v>120</v>
      </c>
      <c r="S97" s="93">
        <v>0.28999999999999998</v>
      </c>
      <c r="T97" s="93" t="s">
        <v>120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0.26500000000000001</v>
      </c>
      <c r="P98" s="93">
        <v>0.251</v>
      </c>
      <c r="Q98" s="93">
        <v>23</v>
      </c>
      <c r="R98" s="93" t="s">
        <v>120</v>
      </c>
      <c r="S98" s="93">
        <v>0.28999999999999998</v>
      </c>
      <c r="T98" s="93" t="s">
        <v>120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1.7350000000000001</v>
      </c>
      <c r="C99">
        <f t="shared" si="10"/>
        <v>1.7649999999999999</v>
      </c>
      <c r="D99">
        <f t="shared" si="11"/>
        <v>23</v>
      </c>
      <c r="E99">
        <f t="shared" si="12"/>
        <v>15</v>
      </c>
      <c r="F99">
        <f t="shared" si="13"/>
        <v>1.825</v>
      </c>
      <c r="G99">
        <f t="shared" si="14"/>
        <v>1.69</v>
      </c>
      <c r="H99" s="104" t="str">
        <f t="shared" si="15"/>
        <v>Short</v>
      </c>
      <c r="N99" s="93" t="s">
        <v>307</v>
      </c>
      <c r="O99" s="93">
        <v>3560.3899000000001</v>
      </c>
      <c r="P99" s="93">
        <v>3473.3101000000001</v>
      </c>
      <c r="Q99" s="93">
        <v>2</v>
      </c>
      <c r="R99" s="93">
        <v>15</v>
      </c>
      <c r="S99" s="93">
        <v>3582.1498999999999</v>
      </c>
      <c r="T99" s="93">
        <v>3463.05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1.38</v>
      </c>
      <c r="P100" s="93">
        <v>1.47</v>
      </c>
      <c r="Q100" s="93">
        <v>9</v>
      </c>
      <c r="R100" s="93">
        <v>4</v>
      </c>
      <c r="S100" s="93">
        <v>1.44</v>
      </c>
      <c r="T100" s="93">
        <v>1.4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0.27</v>
      </c>
      <c r="P101" s="93">
        <v>0.27900000000000003</v>
      </c>
      <c r="Q101" s="93" t="s">
        <v>120</v>
      </c>
      <c r="R101" s="93">
        <v>33</v>
      </c>
      <c r="S101" s="93" t="s">
        <v>120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4.12</v>
      </c>
      <c r="P102" s="93">
        <v>4.0250000000000004</v>
      </c>
      <c r="Q102" s="93">
        <v>5</v>
      </c>
      <c r="R102" s="93">
        <v>15</v>
      </c>
      <c r="S102" s="93">
        <v>4.2350000000000003</v>
      </c>
      <c r="T102" s="93">
        <v>4.0999999999999996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7.86</v>
      </c>
      <c r="P103" s="93">
        <v>7.7</v>
      </c>
      <c r="Q103" s="93">
        <v>12</v>
      </c>
      <c r="R103" s="93">
        <v>18</v>
      </c>
      <c r="S103" s="93">
        <v>7.58</v>
      </c>
      <c r="T103" s="93">
        <v>7.5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5.37</v>
      </c>
      <c r="P104" s="93">
        <v>5.48</v>
      </c>
      <c r="Q104" s="93" t="s">
        <v>120</v>
      </c>
      <c r="R104" s="93" t="s">
        <v>120</v>
      </c>
      <c r="S104" s="93" t="s">
        <v>120</v>
      </c>
      <c r="T104" s="93" t="s">
        <v>120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1.32</v>
      </c>
      <c r="P105" s="93">
        <v>1.175</v>
      </c>
      <c r="Q105" s="93">
        <v>31</v>
      </c>
      <c r="R105" s="93" t="s">
        <v>120</v>
      </c>
      <c r="S105" s="93">
        <v>1.32</v>
      </c>
      <c r="T105" s="93" t="s">
        <v>120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3.21</v>
      </c>
      <c r="P106" s="93">
        <v>3.05</v>
      </c>
      <c r="Q106" s="93">
        <v>8</v>
      </c>
      <c r="R106" s="93">
        <v>15</v>
      </c>
      <c r="S106" s="93">
        <v>3.01</v>
      </c>
      <c r="T106" s="93">
        <v>2.8250000000000002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0.28999999999999998</v>
      </c>
      <c r="P107" s="93">
        <v>0.28000000000000003</v>
      </c>
      <c r="Q107" s="93" t="s">
        <v>120</v>
      </c>
      <c r="R107" s="93" t="s">
        <v>120</v>
      </c>
      <c r="S107" s="93" t="s">
        <v>120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428</v>
      </c>
      <c r="P108" s="93">
        <v>410</v>
      </c>
      <c r="Q108" s="93" t="s">
        <v>120</v>
      </c>
      <c r="R108" s="93" t="s">
        <v>120</v>
      </c>
      <c r="S108" s="93" t="s">
        <v>120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15.734999999999999</v>
      </c>
      <c r="C109">
        <f t="shared" si="10"/>
        <v>16.57</v>
      </c>
      <c r="D109">
        <f t="shared" si="11"/>
        <v>23</v>
      </c>
      <c r="E109">
        <f t="shared" si="12"/>
        <v>16</v>
      </c>
      <c r="F109">
        <f t="shared" si="13"/>
        <v>17.8</v>
      </c>
      <c r="G109">
        <f t="shared" si="14"/>
        <v>16.715</v>
      </c>
      <c r="H109" s="104" t="str">
        <f t="shared" si="17"/>
        <v>Short</v>
      </c>
      <c r="N109" s="93" t="s">
        <v>349</v>
      </c>
      <c r="O109" s="93">
        <v>1.53</v>
      </c>
      <c r="P109" s="93">
        <v>1.4850000000000001</v>
      </c>
      <c r="Q109" s="93">
        <v>1</v>
      </c>
      <c r="R109" s="93" t="s">
        <v>120</v>
      </c>
      <c r="S109" s="93">
        <v>1.575</v>
      </c>
      <c r="T109" s="93" t="s">
        <v>120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0.42499999999999999</v>
      </c>
      <c r="P111" s="93">
        <v>0.39</v>
      </c>
      <c r="Q111" s="93">
        <v>0</v>
      </c>
      <c r="R111" s="93">
        <v>29</v>
      </c>
      <c r="S111" s="93">
        <v>0.42499999999999999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4.4980000000000002</v>
      </c>
      <c r="C112">
        <f t="shared" si="10"/>
        <v>4.5449999999999999</v>
      </c>
      <c r="D112">
        <f t="shared" si="11"/>
        <v>6</v>
      </c>
      <c r="E112">
        <f t="shared" si="12"/>
        <v>5</v>
      </c>
      <c r="F112">
        <f t="shared" si="13"/>
        <v>4.516</v>
      </c>
      <c r="G112">
        <f t="shared" si="14"/>
        <v>4.32</v>
      </c>
      <c r="H112" s="104" t="str">
        <f t="shared" si="17"/>
        <v>Short</v>
      </c>
      <c r="N112" s="93" t="s">
        <v>364</v>
      </c>
      <c r="O112" s="93">
        <v>1.1819999999999999</v>
      </c>
      <c r="P112" s="93">
        <v>1.214</v>
      </c>
      <c r="Q112" s="93" t="s">
        <v>120</v>
      </c>
      <c r="R112" s="93" t="s">
        <v>120</v>
      </c>
      <c r="S112" s="93" t="s">
        <v>120</v>
      </c>
      <c r="T112" s="93" t="s">
        <v>120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7.52</v>
      </c>
      <c r="P113" s="93">
        <v>7.2</v>
      </c>
      <c r="Q113" s="93">
        <v>3</v>
      </c>
      <c r="R113" s="93">
        <v>16</v>
      </c>
      <c r="S113" s="93">
        <v>7.6</v>
      </c>
      <c r="T113" s="93">
        <v>7.55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11</v>
      </c>
      <c r="C114">
        <f t="shared" si="10"/>
        <v>10.42</v>
      </c>
      <c r="D114">
        <f t="shared" si="11"/>
        <v>6</v>
      </c>
      <c r="E114">
        <f t="shared" si="12"/>
        <v>19</v>
      </c>
      <c r="F114">
        <f t="shared" si="13"/>
        <v>11.2</v>
      </c>
      <c r="G114">
        <f t="shared" si="14"/>
        <v>10.220000000000001</v>
      </c>
      <c r="H114" s="104" t="str">
        <f t="shared" si="17"/>
        <v>Long</v>
      </c>
      <c r="N114" s="93" t="s">
        <v>373</v>
      </c>
      <c r="O114" s="93">
        <v>34.15</v>
      </c>
      <c r="P114" s="93">
        <v>32.200000000000003</v>
      </c>
      <c r="Q114" s="93" t="s">
        <v>120</v>
      </c>
      <c r="R114" s="93" t="s">
        <v>120</v>
      </c>
      <c r="S114" s="93" t="s">
        <v>120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4.6849999999999996</v>
      </c>
      <c r="C115">
        <f t="shared" si="10"/>
        <v>4.21</v>
      </c>
      <c r="D115">
        <f t="shared" si="11"/>
        <v>1</v>
      </c>
      <c r="E115" t="str">
        <f t="shared" si="12"/>
        <v>N/A</v>
      </c>
      <c r="F115">
        <f t="shared" si="13"/>
        <v>4.4950000000000001</v>
      </c>
      <c r="G115" t="str">
        <f t="shared" si="14"/>
        <v>N/A</v>
      </c>
      <c r="H115" s="104" t="str">
        <f t="shared" si="17"/>
        <v>Long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1.512</v>
      </c>
      <c r="P116" s="93">
        <v>1.53</v>
      </c>
      <c r="Q116" s="93" t="s">
        <v>120</v>
      </c>
      <c r="R116" s="93">
        <v>16</v>
      </c>
      <c r="S116" s="93" t="s">
        <v>120</v>
      </c>
      <c r="T116" s="93">
        <v>1.53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13.76</v>
      </c>
      <c r="C117">
        <f t="shared" si="10"/>
        <v>13.42</v>
      </c>
      <c r="D117">
        <f t="shared" si="11"/>
        <v>12</v>
      </c>
      <c r="E117">
        <f t="shared" si="12"/>
        <v>33</v>
      </c>
      <c r="F117">
        <f t="shared" si="13"/>
        <v>13.28</v>
      </c>
      <c r="G117">
        <f t="shared" si="14"/>
        <v>11.58</v>
      </c>
      <c r="H117" s="104" t="str">
        <f t="shared" si="17"/>
        <v>Long</v>
      </c>
      <c r="N117" s="93" t="s">
        <v>383</v>
      </c>
      <c r="O117" s="93">
        <v>5.92</v>
      </c>
      <c r="P117" s="93">
        <v>5.8449999999999998</v>
      </c>
      <c r="Q117" s="93">
        <v>7</v>
      </c>
      <c r="R117" s="93">
        <v>30</v>
      </c>
      <c r="S117" s="93">
        <v>6.085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48.2</v>
      </c>
      <c r="P118" s="93">
        <v>48.2</v>
      </c>
      <c r="Q118" s="93" t="s">
        <v>120</v>
      </c>
      <c r="R118" s="93" t="s">
        <v>120</v>
      </c>
      <c r="S118" s="93" t="s">
        <v>120</v>
      </c>
      <c r="T118" s="93" t="s">
        <v>120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0.94</v>
      </c>
      <c r="P119" s="93">
        <v>0.82</v>
      </c>
      <c r="Q119" s="93">
        <v>6</v>
      </c>
      <c r="R119" s="93">
        <v>27</v>
      </c>
      <c r="S119" s="93">
        <v>0.90400000000000003</v>
      </c>
      <c r="T119" s="93">
        <v>0.91800000000000004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0.27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2.6</v>
      </c>
      <c r="P122" s="93">
        <v>2.6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3.23</v>
      </c>
      <c r="P123" s="93">
        <v>3.38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7.85</v>
      </c>
      <c r="C124">
        <f t="shared" si="10"/>
        <v>8</v>
      </c>
      <c r="D124">
        <f t="shared" si="11"/>
        <v>56</v>
      </c>
      <c r="E124">
        <f t="shared" si="12"/>
        <v>16</v>
      </c>
      <c r="F124">
        <f t="shared" si="13"/>
        <v>8.3000000000000007</v>
      </c>
      <c r="G124">
        <f t="shared" si="14"/>
        <v>7.9</v>
      </c>
      <c r="H124" s="104" t="str">
        <f t="shared" si="17"/>
        <v>Short</v>
      </c>
      <c r="N124" s="93" t="s">
        <v>471</v>
      </c>
      <c r="O124" s="93">
        <v>1.18</v>
      </c>
      <c r="P124" s="93">
        <v>1.42</v>
      </c>
      <c r="Q124" s="93" t="s">
        <v>120</v>
      </c>
      <c r="R124" s="93">
        <v>31</v>
      </c>
      <c r="S124" s="93" t="s">
        <v>120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0.61</v>
      </c>
      <c r="P125" s="93">
        <v>0.625</v>
      </c>
      <c r="Q125" s="93" t="s">
        <v>120</v>
      </c>
      <c r="R125" s="93">
        <v>43</v>
      </c>
      <c r="S125" s="93" t="s">
        <v>120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1.05</v>
      </c>
      <c r="C126">
        <f t="shared" si="10"/>
        <v>1.07</v>
      </c>
      <c r="D126" t="str">
        <f t="shared" si="11"/>
        <v>N/A</v>
      </c>
      <c r="E126">
        <f t="shared" si="12"/>
        <v>29</v>
      </c>
      <c r="F126" t="str">
        <f t="shared" si="13"/>
        <v>N/A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6</v>
      </c>
      <c r="P126" s="93">
        <v>5.48</v>
      </c>
      <c r="Q126" s="93">
        <v>1</v>
      </c>
      <c r="R126" s="93">
        <v>22</v>
      </c>
      <c r="S126" s="93">
        <v>5.92</v>
      </c>
      <c r="T126" s="93">
        <v>7.7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0.39200000000000002</v>
      </c>
      <c r="C127">
        <f t="shared" si="10"/>
        <v>0.30099999999999999</v>
      </c>
      <c r="D127">
        <f t="shared" si="11"/>
        <v>1</v>
      </c>
      <c r="E127">
        <f t="shared" si="12"/>
        <v>36</v>
      </c>
      <c r="F127">
        <f t="shared" si="13"/>
        <v>0.36299999999999999</v>
      </c>
      <c r="G127">
        <f t="shared" si="14"/>
        <v>0.34499999999999997</v>
      </c>
      <c r="H127" s="106" t="str">
        <f t="shared" si="17"/>
        <v>Long</v>
      </c>
      <c r="N127" s="93" t="s">
        <v>414</v>
      </c>
      <c r="O127" s="93">
        <v>3</v>
      </c>
      <c r="P127" s="93">
        <v>3</v>
      </c>
      <c r="Q127" s="93">
        <v>13</v>
      </c>
      <c r="R127" s="93">
        <v>15</v>
      </c>
      <c r="S127" s="93">
        <v>3.12</v>
      </c>
      <c r="T127" s="93">
        <v>2.88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3.855</v>
      </c>
      <c r="C128">
        <f t="shared" si="10"/>
        <v>4.04</v>
      </c>
      <c r="D128" t="str">
        <f t="shared" si="11"/>
        <v>N/A</v>
      </c>
      <c r="E128" t="str">
        <f t="shared" si="12"/>
        <v>N/A</v>
      </c>
      <c r="F128" t="str">
        <f t="shared" si="13"/>
        <v>N/A</v>
      </c>
      <c r="G128" t="str">
        <f t="shared" si="14"/>
        <v>N/A</v>
      </c>
      <c r="H128" s="106" t="str">
        <f t="shared" si="17"/>
        <v>Short</v>
      </c>
      <c r="N128" s="93" t="s">
        <v>416</v>
      </c>
      <c r="O128" s="93">
        <v>28</v>
      </c>
      <c r="P128" s="93">
        <v>28.4</v>
      </c>
      <c r="Q128" s="93">
        <v>13</v>
      </c>
      <c r="R128" s="93">
        <v>5</v>
      </c>
      <c r="S128" s="93">
        <v>29.8</v>
      </c>
      <c r="T128" s="93">
        <v>27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6702.29</v>
      </c>
      <c r="C129">
        <f t="shared" si="10"/>
        <v>6772.5698000000002</v>
      </c>
      <c r="D129" t="str">
        <f t="shared" si="11"/>
        <v>N/A</v>
      </c>
      <c r="E129">
        <f t="shared" si="12"/>
        <v>15</v>
      </c>
      <c r="F129" t="str">
        <f t="shared" si="13"/>
        <v>N/A</v>
      </c>
      <c r="G129">
        <f t="shared" si="14"/>
        <v>6577.4902000000002</v>
      </c>
      <c r="H129" s="106" t="str">
        <f t="shared" si="17"/>
        <v>Short</v>
      </c>
      <c r="N129" s="93" t="s">
        <v>424</v>
      </c>
      <c r="O129" s="93">
        <v>2.99</v>
      </c>
      <c r="P129" s="93">
        <v>2.89</v>
      </c>
      <c r="Q129" s="93">
        <v>1</v>
      </c>
      <c r="R129" s="93">
        <v>43</v>
      </c>
      <c r="S129" s="93">
        <v>2.98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1569.46</v>
      </c>
      <c r="C130">
        <f t="shared" si="10"/>
        <v>1586.02</v>
      </c>
      <c r="D130" t="str">
        <f t="shared" si="11"/>
        <v>N/A</v>
      </c>
      <c r="E130">
        <f t="shared" si="12"/>
        <v>15</v>
      </c>
      <c r="F130" t="str">
        <f t="shared" si="13"/>
        <v>N/A</v>
      </c>
      <c r="G130">
        <f t="shared" si="14"/>
        <v>1538.59</v>
      </c>
      <c r="H130" s="106" t="str">
        <f t="shared" si="17"/>
        <v>Short</v>
      </c>
      <c r="N130" s="93" t="s">
        <v>425</v>
      </c>
      <c r="O130" s="93">
        <v>0.75</v>
      </c>
      <c r="P130" s="93">
        <v>0.72499999999999998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67.25</v>
      </c>
      <c r="P131" s="93">
        <v>69.400000000000006</v>
      </c>
      <c r="Q131" s="93" t="s">
        <v>120</v>
      </c>
      <c r="R131" s="93">
        <v>1</v>
      </c>
      <c r="S131" s="93" t="s">
        <v>120</v>
      </c>
      <c r="T131" s="93">
        <v>65.400000000000006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6.65</v>
      </c>
      <c r="P132" s="93">
        <v>7.3</v>
      </c>
      <c r="Q132" s="93">
        <v>33</v>
      </c>
      <c r="R132" s="93">
        <v>18</v>
      </c>
      <c r="S132" s="93">
        <v>6.9</v>
      </c>
      <c r="T132" s="93">
        <v>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2.33</v>
      </c>
      <c r="P133" s="93">
        <v>2.38</v>
      </c>
      <c r="Q133" s="93" t="s">
        <v>120</v>
      </c>
      <c r="R133" s="93" t="s">
        <v>120</v>
      </c>
      <c r="S133" s="93" t="s">
        <v>120</v>
      </c>
      <c r="T133" s="93" t="s">
        <v>120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3082.1498999999999</v>
      </c>
      <c r="C135">
        <f t="shared" si="19"/>
        <v>2984.52</v>
      </c>
      <c r="D135">
        <f t="shared" si="20"/>
        <v>2</v>
      </c>
      <c r="E135" t="str">
        <f t="shared" si="21"/>
        <v>N/A</v>
      </c>
      <c r="F135">
        <f t="shared" si="22"/>
        <v>3068.8899000000001</v>
      </c>
      <c r="G135" t="str">
        <f t="shared" si="23"/>
        <v>N/A</v>
      </c>
      <c r="H135" s="106" t="str">
        <f t="shared" si="17"/>
        <v>Long</v>
      </c>
      <c r="N135" s="93" t="s">
        <v>443</v>
      </c>
      <c r="O135" s="93">
        <v>26.96</v>
      </c>
      <c r="P135" s="93">
        <v>26.62</v>
      </c>
      <c r="Q135" s="93">
        <v>11</v>
      </c>
      <c r="R135" s="93">
        <v>32</v>
      </c>
      <c r="S135" s="93">
        <v>26.36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4.6500000000000004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3.34</v>
      </c>
      <c r="P137" s="93">
        <v>3.17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47.84</v>
      </c>
      <c r="P139" s="93">
        <v>48.92</v>
      </c>
      <c r="Q139" s="93">
        <v>17</v>
      </c>
      <c r="R139" s="93">
        <v>15</v>
      </c>
      <c r="S139" s="93">
        <v>49.9</v>
      </c>
      <c r="T139" s="93">
        <v>47.8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2619.0801000000001</v>
      </c>
      <c r="C140">
        <f t="shared" si="19"/>
        <v>2643.6201000000001</v>
      </c>
      <c r="D140" t="str">
        <f t="shared" si="20"/>
        <v>N/A</v>
      </c>
      <c r="E140">
        <f t="shared" si="21"/>
        <v>15</v>
      </c>
      <c r="F140" t="str">
        <f t="shared" si="22"/>
        <v>N/A</v>
      </c>
      <c r="G140">
        <f t="shared" si="23"/>
        <v>2568.0500000000002</v>
      </c>
      <c r="H140" s="93"/>
      <c r="N140" s="93" t="s">
        <v>522</v>
      </c>
      <c r="O140" s="93">
        <v>11031.8398</v>
      </c>
      <c r="P140" s="93">
        <v>9958.4297000000006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1.9550000000000001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3.42</v>
      </c>
      <c r="P142" s="93">
        <v>3.36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39.6</v>
      </c>
      <c r="C143">
        <f t="shared" si="19"/>
        <v>40.74</v>
      </c>
      <c r="D143">
        <f t="shared" si="20"/>
        <v>46</v>
      </c>
      <c r="E143">
        <f t="shared" si="21"/>
        <v>33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1.0649999999999999</v>
      </c>
      <c r="P143" s="93">
        <v>1.135</v>
      </c>
      <c r="Q143" s="93" t="s">
        <v>120</v>
      </c>
      <c r="R143" s="93" t="s">
        <v>120</v>
      </c>
      <c r="S143" s="93" t="s">
        <v>120</v>
      </c>
      <c r="T143" s="93" t="s">
        <v>120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2.35</v>
      </c>
      <c r="P144" s="93">
        <v>2.2599999999999998</v>
      </c>
      <c r="Q144" s="93">
        <v>2</v>
      </c>
      <c r="R144" s="93" t="s">
        <v>120</v>
      </c>
      <c r="S144" s="93">
        <v>2.38</v>
      </c>
      <c r="T144" s="93" t="s">
        <v>120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0.65600000000000003</v>
      </c>
      <c r="P145" s="93">
        <v>0.64</v>
      </c>
      <c r="Q145" s="93">
        <v>2</v>
      </c>
      <c r="R145" s="93">
        <v>21</v>
      </c>
      <c r="S145" s="93">
        <v>0.67</v>
      </c>
      <c r="T145" s="93">
        <v>0.72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3560.3899000000001</v>
      </c>
      <c r="C146">
        <f t="shared" si="19"/>
        <v>3473.3101000000001</v>
      </c>
      <c r="D146">
        <f t="shared" si="20"/>
        <v>2</v>
      </c>
      <c r="E146">
        <f t="shared" si="21"/>
        <v>15</v>
      </c>
      <c r="F146">
        <f t="shared" si="22"/>
        <v>3582.1498999999999</v>
      </c>
      <c r="G146">
        <f t="shared" si="23"/>
        <v>3463.05</v>
      </c>
      <c r="H146" s="93"/>
      <c r="N146" s="93" t="s">
        <v>546</v>
      </c>
      <c r="O146" s="93">
        <v>33</v>
      </c>
      <c r="P146" s="93">
        <v>30.2</v>
      </c>
      <c r="Q146" s="93">
        <v>20</v>
      </c>
      <c r="R146" s="93" t="s">
        <v>120</v>
      </c>
      <c r="S146" s="93">
        <v>32.200000000000003</v>
      </c>
      <c r="T146" s="93" t="s">
        <v>120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43.7</v>
      </c>
      <c r="P147" s="93">
        <v>44.65</v>
      </c>
      <c r="Q147" s="93">
        <v>44</v>
      </c>
      <c r="R147" s="93">
        <v>16</v>
      </c>
      <c r="S147" s="93">
        <v>41.5</v>
      </c>
      <c r="T147" s="93">
        <v>45.9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39.9</v>
      </c>
      <c r="P148" s="93">
        <v>40.5</v>
      </c>
      <c r="Q148" s="93" t="s">
        <v>120</v>
      </c>
      <c r="R148" s="93">
        <v>15</v>
      </c>
      <c r="S148" s="93" t="s">
        <v>120</v>
      </c>
      <c r="T148" s="93">
        <v>38.700000000000003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2.27</v>
      </c>
      <c r="P149" s="93">
        <v>2.34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1.56</v>
      </c>
      <c r="P150" s="93">
        <v>1.51</v>
      </c>
      <c r="Q150" s="93">
        <v>32</v>
      </c>
      <c r="R150" s="93" t="s">
        <v>120</v>
      </c>
      <c r="S150" s="93">
        <v>1.516</v>
      </c>
      <c r="T150" s="93" t="s">
        <v>120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1.38</v>
      </c>
      <c r="C151">
        <f t="shared" si="19"/>
        <v>1.47</v>
      </c>
      <c r="D151">
        <f t="shared" si="20"/>
        <v>9</v>
      </c>
      <c r="E151">
        <f t="shared" si="21"/>
        <v>4</v>
      </c>
      <c r="F151">
        <f t="shared" si="22"/>
        <v>1.44</v>
      </c>
      <c r="G151">
        <f t="shared" si="23"/>
        <v>1.4</v>
      </c>
      <c r="H151" s="93"/>
      <c r="N151" s="93" t="s">
        <v>563</v>
      </c>
      <c r="O151" s="93">
        <v>13.06</v>
      </c>
      <c r="P151" s="93">
        <v>13.79</v>
      </c>
      <c r="Q151" s="93" t="s">
        <v>120</v>
      </c>
      <c r="R151" s="93">
        <v>14</v>
      </c>
      <c r="S151" s="93" t="s">
        <v>120</v>
      </c>
      <c r="T151" s="93">
        <v>13.95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2.2000000000000002</v>
      </c>
      <c r="P152" s="93">
        <v>2</v>
      </c>
      <c r="Q152" s="93">
        <v>15</v>
      </c>
      <c r="R152" s="93" t="s">
        <v>120</v>
      </c>
      <c r="S152" s="93">
        <v>2.2000000000000002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0.27</v>
      </c>
      <c r="C153">
        <f t="shared" si="19"/>
        <v>0.27900000000000003</v>
      </c>
      <c r="D153" t="str">
        <f t="shared" si="20"/>
        <v>N/A</v>
      </c>
      <c r="E153">
        <f t="shared" si="21"/>
        <v>33</v>
      </c>
      <c r="F153" t="str">
        <f t="shared" si="22"/>
        <v>N/A</v>
      </c>
      <c r="G153">
        <f t="shared" si="23"/>
        <v>0.315</v>
      </c>
      <c r="H153" s="93"/>
      <c r="N153" s="93" t="s">
        <v>991</v>
      </c>
      <c r="O153" s="93">
        <v>0.83799999999999997</v>
      </c>
      <c r="P153" s="93">
        <v>0.81200000000000006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4.12</v>
      </c>
      <c r="C154">
        <f t="shared" si="19"/>
        <v>4.0250000000000004</v>
      </c>
      <c r="D154">
        <f t="shared" si="20"/>
        <v>5</v>
      </c>
      <c r="E154">
        <f t="shared" si="21"/>
        <v>15</v>
      </c>
      <c r="F154">
        <f t="shared" si="22"/>
        <v>4.2350000000000003</v>
      </c>
      <c r="G154">
        <f t="shared" si="23"/>
        <v>4.0999999999999996</v>
      </c>
      <c r="H154" s="93"/>
      <c r="N154" s="93" t="s">
        <v>569</v>
      </c>
      <c r="O154" s="93">
        <v>0.83799999999999997</v>
      </c>
      <c r="P154" s="93">
        <v>0.81200000000000006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18.850000000000001</v>
      </c>
      <c r="P155" s="93">
        <v>19.579999999999998</v>
      </c>
      <c r="Q155" s="93" t="s">
        <v>120</v>
      </c>
      <c r="R155" s="93">
        <v>29</v>
      </c>
      <c r="S155" s="93" t="s">
        <v>120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10.26</v>
      </c>
      <c r="P156" s="93">
        <v>10.6</v>
      </c>
      <c r="Q156" s="93" t="s">
        <v>120</v>
      </c>
      <c r="R156" s="93" t="s">
        <v>120</v>
      </c>
      <c r="S156" s="93" t="s">
        <v>120</v>
      </c>
      <c r="T156" s="93" t="s">
        <v>120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0.77400000000000002</v>
      </c>
      <c r="P157" s="93">
        <v>0.73</v>
      </c>
      <c r="Q157" s="93">
        <v>22</v>
      </c>
      <c r="R157" s="93" t="s">
        <v>120</v>
      </c>
      <c r="S157" s="93">
        <v>0.82599999999999996</v>
      </c>
      <c r="T157" s="93" t="s">
        <v>120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3.45</v>
      </c>
      <c r="P158" s="93">
        <v>3.25</v>
      </c>
      <c r="Q158" s="93">
        <v>0</v>
      </c>
      <c r="R158" s="93" t="s">
        <v>120</v>
      </c>
      <c r="S158" s="93">
        <v>3.45</v>
      </c>
      <c r="T158" s="93" t="s">
        <v>120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5.37</v>
      </c>
      <c r="C159">
        <f t="shared" si="19"/>
        <v>5.48</v>
      </c>
      <c r="D159" t="str">
        <f t="shared" si="20"/>
        <v>N/A</v>
      </c>
      <c r="E159" t="str">
        <f t="shared" si="21"/>
        <v>N/A</v>
      </c>
      <c r="F159" t="str">
        <f t="shared" si="22"/>
        <v>N/A</v>
      </c>
      <c r="G159" t="str">
        <f t="shared" si="23"/>
        <v>N/A</v>
      </c>
      <c r="H159" s="93"/>
      <c r="N159" s="93" t="s">
        <v>503</v>
      </c>
      <c r="O159" s="93">
        <v>9.8000000000000007</v>
      </c>
      <c r="P159" s="93">
        <v>10.23</v>
      </c>
      <c r="Q159" s="93">
        <v>6</v>
      </c>
      <c r="R159" s="93">
        <v>4</v>
      </c>
      <c r="S159" s="93">
        <v>10.215</v>
      </c>
      <c r="T159" s="93">
        <v>9.1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9.83</v>
      </c>
      <c r="P160" s="93">
        <v>9.7200000000000006</v>
      </c>
      <c r="Q160" s="93">
        <v>6</v>
      </c>
      <c r="R160" s="93">
        <v>18</v>
      </c>
      <c r="S160" s="93">
        <v>10.14</v>
      </c>
      <c r="T160" s="93">
        <v>9.69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6.74</v>
      </c>
      <c r="P161" s="93">
        <v>7.2</v>
      </c>
      <c r="Q161" s="93" t="s">
        <v>120</v>
      </c>
      <c r="R161" s="93" t="s">
        <v>120</v>
      </c>
      <c r="S161" s="93" t="s">
        <v>120</v>
      </c>
      <c r="T161" s="93" t="s">
        <v>120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1.32</v>
      </c>
      <c r="C162">
        <f t="shared" si="19"/>
        <v>1.175</v>
      </c>
      <c r="D162">
        <f t="shared" si="20"/>
        <v>31</v>
      </c>
      <c r="E162" t="str">
        <f t="shared" si="21"/>
        <v>N/A</v>
      </c>
      <c r="F162">
        <f t="shared" si="22"/>
        <v>1.32</v>
      </c>
      <c r="G162" t="str">
        <f t="shared" si="23"/>
        <v>N/A</v>
      </c>
      <c r="H162" s="93"/>
      <c r="N162" s="93" t="s">
        <v>520</v>
      </c>
      <c r="O162" s="93">
        <v>15.4</v>
      </c>
      <c r="P162" s="93">
        <v>14.6</v>
      </c>
      <c r="Q162" s="93">
        <v>23</v>
      </c>
      <c r="R162" s="93">
        <v>35</v>
      </c>
      <c r="S162" s="93">
        <v>16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3.21</v>
      </c>
      <c r="C163">
        <f t="shared" si="19"/>
        <v>3.05</v>
      </c>
      <c r="D163">
        <f t="shared" si="20"/>
        <v>8</v>
      </c>
      <c r="E163">
        <f t="shared" si="21"/>
        <v>15</v>
      </c>
      <c r="F163">
        <f t="shared" si="22"/>
        <v>3.01</v>
      </c>
      <c r="G163">
        <f t="shared" si="23"/>
        <v>2.8250000000000002</v>
      </c>
      <c r="H163" s="93"/>
      <c r="N163" s="93" t="s">
        <v>521</v>
      </c>
      <c r="O163" s="93">
        <v>4.7649999999999997</v>
      </c>
      <c r="P163" s="93">
        <v>4.63</v>
      </c>
      <c r="Q163" s="93">
        <v>27</v>
      </c>
      <c r="R163" s="93" t="s">
        <v>120</v>
      </c>
      <c r="S163" s="93">
        <v>5.22</v>
      </c>
      <c r="T163" s="93" t="s">
        <v>120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 t="s">
        <v>120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1.282</v>
      </c>
      <c r="P165" s="93">
        <v>1.3260000000000001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10.56</v>
      </c>
      <c r="P166" s="93">
        <v>10.119999999999999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3</v>
      </c>
      <c r="P167" s="93">
        <v>3.04</v>
      </c>
      <c r="Q167" s="93" t="s">
        <v>120</v>
      </c>
      <c r="R167" s="93">
        <v>33</v>
      </c>
      <c r="S167" s="93" t="s">
        <v>120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6.03</v>
      </c>
      <c r="P168" s="93">
        <v>5.91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8.5</v>
      </c>
      <c r="P169" s="93">
        <v>8.68</v>
      </c>
      <c r="Q169" s="93" t="s">
        <v>120</v>
      </c>
      <c r="R169" s="93">
        <v>15</v>
      </c>
      <c r="S169" s="93" t="s">
        <v>120</v>
      </c>
      <c r="T169" s="93">
        <v>8.42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428</v>
      </c>
      <c r="C170">
        <f t="shared" si="19"/>
        <v>410</v>
      </c>
      <c r="D170" t="str">
        <f t="shared" si="20"/>
        <v>N/A</v>
      </c>
      <c r="E170" t="str">
        <f t="shared" si="21"/>
        <v>N/A</v>
      </c>
      <c r="F170" t="str">
        <f t="shared" si="22"/>
        <v>N/A</v>
      </c>
      <c r="G170" t="str">
        <f t="shared" si="23"/>
        <v>N/A</v>
      </c>
      <c r="H170" s="93"/>
      <c r="N170" s="93" t="s">
        <v>539</v>
      </c>
      <c r="O170" s="93">
        <v>1.81</v>
      </c>
      <c r="P170" s="93">
        <v>1.84</v>
      </c>
      <c r="Q170" s="93">
        <v>27</v>
      </c>
      <c r="R170" s="93">
        <v>15</v>
      </c>
      <c r="S170" s="93">
        <v>1.88</v>
      </c>
      <c r="T170" s="93">
        <v>1.79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1.81</v>
      </c>
      <c r="P171" s="93">
        <v>1.84</v>
      </c>
      <c r="Q171" s="93">
        <v>27</v>
      </c>
      <c r="R171" s="93">
        <v>15</v>
      </c>
      <c r="S171" s="93">
        <v>1.88</v>
      </c>
      <c r="T171" s="93">
        <v>1.79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5296.8701000000001</v>
      </c>
      <c r="P172" s="93">
        <v>5346.5</v>
      </c>
      <c r="Q172" s="93" t="s">
        <v>120</v>
      </c>
      <c r="R172" s="93">
        <v>15</v>
      </c>
      <c r="S172" s="93" t="s">
        <v>120</v>
      </c>
      <c r="T172" s="93">
        <v>5191.5801000000001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1.53</v>
      </c>
      <c r="C173">
        <f t="shared" si="19"/>
        <v>1.4850000000000001</v>
      </c>
      <c r="D173">
        <f t="shared" si="20"/>
        <v>1</v>
      </c>
      <c r="E173" t="str">
        <f t="shared" si="21"/>
        <v>N/A</v>
      </c>
      <c r="F173">
        <f t="shared" si="22"/>
        <v>1.575</v>
      </c>
      <c r="G173" t="str">
        <f t="shared" si="23"/>
        <v>N/A</v>
      </c>
      <c r="H173" s="93"/>
      <c r="N173" s="93" t="s">
        <v>633</v>
      </c>
      <c r="O173" s="93">
        <v>0.13900000000000001</v>
      </c>
      <c r="P173" s="93">
        <v>0.1205</v>
      </c>
      <c r="Q173" s="93">
        <v>6</v>
      </c>
      <c r="R173" s="93" t="s">
        <v>120</v>
      </c>
      <c r="S173" s="93">
        <v>0.13800000000000001</v>
      </c>
      <c r="T173" s="93" t="s">
        <v>120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11.78</v>
      </c>
      <c r="P174" s="93">
        <v>11.88</v>
      </c>
      <c r="Q174" s="93" t="s">
        <v>120</v>
      </c>
      <c r="R174" s="93" t="s">
        <v>120</v>
      </c>
      <c r="S174" s="93" t="s">
        <v>120</v>
      </c>
      <c r="T174" s="93" t="s">
        <v>120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7.19</v>
      </c>
      <c r="P176" s="93">
        <v>7.43</v>
      </c>
      <c r="Q176" s="93" t="s">
        <v>120</v>
      </c>
      <c r="R176" s="93">
        <v>11</v>
      </c>
      <c r="S176" s="93" t="s">
        <v>120</v>
      </c>
      <c r="T176" s="93">
        <v>7.29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0.252</v>
      </c>
      <c r="P177" s="93">
        <v>0.26200000000000001</v>
      </c>
      <c r="Q177" s="93" t="s">
        <v>120</v>
      </c>
      <c r="R177" s="93" t="s">
        <v>120</v>
      </c>
      <c r="S177" s="93" t="s">
        <v>120</v>
      </c>
      <c r="T177" s="93" t="s">
        <v>120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2.37</v>
      </c>
      <c r="P178" s="93">
        <v>2.42</v>
      </c>
      <c r="Q178" s="93">
        <v>26</v>
      </c>
      <c r="R178" s="93">
        <v>18</v>
      </c>
      <c r="S178" s="93">
        <v>2.77</v>
      </c>
      <c r="T178" s="93">
        <v>2.61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2.88</v>
      </c>
      <c r="P179" s="93">
        <v>2.79</v>
      </c>
      <c r="Q179" s="93" t="s">
        <v>120</v>
      </c>
      <c r="R179" s="93" t="s">
        <v>120</v>
      </c>
      <c r="S179" s="93" t="s">
        <v>120</v>
      </c>
      <c r="T179" s="93" t="s">
        <v>120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7.6</v>
      </c>
      <c r="P180" s="93">
        <v>8.02</v>
      </c>
      <c r="Q180" s="93">
        <v>27</v>
      </c>
      <c r="R180" s="93">
        <v>20</v>
      </c>
      <c r="S180" s="93">
        <v>9.24</v>
      </c>
      <c r="T180" s="93">
        <v>8.24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0.51</v>
      </c>
      <c r="P181" s="93">
        <v>0.46500000000000002</v>
      </c>
      <c r="Q181" s="93">
        <v>24</v>
      </c>
      <c r="R181" s="93">
        <v>36</v>
      </c>
      <c r="S181" s="93">
        <v>0.498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0.42499999999999999</v>
      </c>
      <c r="C182">
        <f t="shared" si="19"/>
        <v>0.39</v>
      </c>
      <c r="D182">
        <f t="shared" si="20"/>
        <v>0</v>
      </c>
      <c r="E182">
        <f t="shared" si="21"/>
        <v>29</v>
      </c>
      <c r="F182">
        <f t="shared" si="22"/>
        <v>0.42499999999999999</v>
      </c>
      <c r="G182">
        <f t="shared" si="23"/>
        <v>0.41499999999999998</v>
      </c>
      <c r="H182" s="93"/>
      <c r="N182" s="93" t="s">
        <v>581</v>
      </c>
      <c r="O182" s="93">
        <v>0.32200000000000001</v>
      </c>
      <c r="P182" s="93">
        <v>0.33800000000000002</v>
      </c>
      <c r="Q182" s="93">
        <v>45</v>
      </c>
      <c r="R182" s="93">
        <v>23</v>
      </c>
      <c r="S182" s="93">
        <v>0.36199999999999999</v>
      </c>
      <c r="T182" s="93">
        <v>0.318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1.1819999999999999</v>
      </c>
      <c r="C184">
        <f t="shared" si="19"/>
        <v>1.214</v>
      </c>
      <c r="D184" t="str">
        <f t="shared" si="20"/>
        <v>N/A</v>
      </c>
      <c r="E184" t="str">
        <f t="shared" si="21"/>
        <v>N/A</v>
      </c>
      <c r="F184" t="str">
        <f t="shared" si="22"/>
        <v>N/A</v>
      </c>
      <c r="G184" t="str">
        <f t="shared" si="23"/>
        <v>N/A</v>
      </c>
      <c r="H184" s="93"/>
      <c r="N184" s="93" t="s">
        <v>593</v>
      </c>
      <c r="O184" s="93">
        <v>47.5</v>
      </c>
      <c r="P184" s="93">
        <v>48.32</v>
      </c>
      <c r="Q184" s="93" t="s">
        <v>120</v>
      </c>
      <c r="R184" s="93">
        <v>35</v>
      </c>
      <c r="S184" s="93" t="s">
        <v>120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7.52</v>
      </c>
      <c r="C185">
        <f t="shared" si="19"/>
        <v>7.2</v>
      </c>
      <c r="D185">
        <f t="shared" si="20"/>
        <v>3</v>
      </c>
      <c r="E185">
        <f t="shared" si="21"/>
        <v>16</v>
      </c>
      <c r="F185">
        <f t="shared" si="22"/>
        <v>7.6</v>
      </c>
      <c r="G185">
        <f t="shared" si="23"/>
        <v>7.55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0.92</v>
      </c>
      <c r="P186" s="93">
        <v>0.94</v>
      </c>
      <c r="Q186" s="93" t="s">
        <v>120</v>
      </c>
      <c r="R186" s="93" t="s">
        <v>120</v>
      </c>
      <c r="S186" s="93" t="s">
        <v>120</v>
      </c>
      <c r="T186" s="93" t="s">
        <v>120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3.81</v>
      </c>
      <c r="P187" s="93">
        <v>3.82</v>
      </c>
      <c r="Q187" s="93">
        <v>21</v>
      </c>
      <c r="R187" s="93">
        <v>16</v>
      </c>
      <c r="S187" s="93">
        <v>3.87</v>
      </c>
      <c r="T187" s="93">
        <v>3.68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1.93</v>
      </c>
      <c r="P188" s="93">
        <v>1.99</v>
      </c>
      <c r="Q188" s="93" t="s">
        <v>120</v>
      </c>
      <c r="R188" s="93" t="s">
        <v>120</v>
      </c>
      <c r="S188" s="93" t="s">
        <v>120</v>
      </c>
      <c r="T188" s="93" t="s">
        <v>120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2.1</v>
      </c>
      <c r="P189" s="93">
        <v>1.9550000000000001</v>
      </c>
      <c r="Q189" s="93">
        <v>0</v>
      </c>
      <c r="R189" s="93" t="s">
        <v>120</v>
      </c>
      <c r="S189" s="93">
        <v>2.1</v>
      </c>
      <c r="T189" s="93" t="s">
        <v>120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34.15</v>
      </c>
      <c r="C190">
        <f t="shared" si="19"/>
        <v>32.200000000000003</v>
      </c>
      <c r="D190" t="str">
        <f t="shared" si="20"/>
        <v>N/A</v>
      </c>
      <c r="E190" t="str">
        <f t="shared" si="21"/>
        <v>N/A</v>
      </c>
      <c r="F190" t="str">
        <f t="shared" si="22"/>
        <v>N/A</v>
      </c>
      <c r="G190" t="str">
        <f t="shared" si="23"/>
        <v>N/A</v>
      </c>
      <c r="H190" s="93"/>
      <c r="N190" s="93" t="s">
        <v>603</v>
      </c>
      <c r="O190" s="93">
        <v>1.05</v>
      </c>
      <c r="P190" s="93">
        <v>0.95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0.22900000000000001</v>
      </c>
      <c r="P191" s="93">
        <v>0.23</v>
      </c>
      <c r="Q191" s="93" t="s">
        <v>120</v>
      </c>
      <c r="R191" s="93" t="s">
        <v>120</v>
      </c>
      <c r="S191" s="93" t="s">
        <v>120</v>
      </c>
      <c r="T191" s="93" t="s">
        <v>120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0.314</v>
      </c>
      <c r="P192" s="93">
        <v>0.32200000000000001</v>
      </c>
      <c r="Q192" s="93" t="s">
        <v>120</v>
      </c>
      <c r="R192" s="93">
        <v>32</v>
      </c>
      <c r="S192" s="93" t="s">
        <v>120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1.42</v>
      </c>
      <c r="P194" s="93">
        <v>1.2749999999999999</v>
      </c>
      <c r="Q194" s="93">
        <v>0</v>
      </c>
      <c r="R194" s="93">
        <v>18</v>
      </c>
      <c r="S194" s="93">
        <v>1.42</v>
      </c>
      <c r="T194" s="93">
        <v>1.42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1.512</v>
      </c>
      <c r="C195">
        <f t="shared" si="19"/>
        <v>1.53</v>
      </c>
      <c r="D195" t="str">
        <f t="shared" si="20"/>
        <v>N/A</v>
      </c>
      <c r="E195">
        <f t="shared" si="21"/>
        <v>16</v>
      </c>
      <c r="F195" t="str">
        <f t="shared" si="22"/>
        <v>N/A</v>
      </c>
      <c r="G195">
        <f t="shared" si="23"/>
        <v>1.53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3023.75</v>
      </c>
      <c r="P196" s="93">
        <v>3104.22</v>
      </c>
      <c r="Q196" s="93">
        <v>6</v>
      </c>
      <c r="R196" s="93">
        <v>4</v>
      </c>
      <c r="S196" s="93">
        <v>3102.3301000000001</v>
      </c>
      <c r="T196" s="93">
        <v>2832.5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5.92</v>
      </c>
      <c r="C197">
        <f t="shared" ref="C197:C260" si="26">VLOOKUP($A197,$N$5:$U$375,3,FALSE)</f>
        <v>5.8449999999999998</v>
      </c>
      <c r="D197">
        <f t="shared" ref="D197:D260" si="27">VLOOKUP($A197,$N$5:$U$375,4,FALSE)</f>
        <v>7</v>
      </c>
      <c r="E197">
        <f t="shared" ref="E197:E260" si="28">VLOOKUP($A197,$N$5:$U$375,5,FALSE)</f>
        <v>30</v>
      </c>
      <c r="F197">
        <f t="shared" ref="F197:F260" si="29">VLOOKUP($A197,$N$5:$U$375,6,FALSE)</f>
        <v>6.085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48.2</v>
      </c>
      <c r="C198">
        <f t="shared" si="26"/>
        <v>48.2</v>
      </c>
      <c r="D198" t="str">
        <f t="shared" si="27"/>
        <v>N/A</v>
      </c>
      <c r="E198" t="str">
        <f t="shared" si="28"/>
        <v>N/A</v>
      </c>
      <c r="F198" t="str">
        <f t="shared" si="29"/>
        <v>N/A</v>
      </c>
      <c r="G198" t="str">
        <f t="shared" si="30"/>
        <v>N/A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0.94</v>
      </c>
      <c r="C199">
        <f t="shared" si="26"/>
        <v>0.82</v>
      </c>
      <c r="D199">
        <f t="shared" si="27"/>
        <v>6</v>
      </c>
      <c r="E199">
        <f t="shared" si="28"/>
        <v>27</v>
      </c>
      <c r="F199">
        <f t="shared" si="29"/>
        <v>0.90400000000000003</v>
      </c>
      <c r="G199">
        <f t="shared" si="30"/>
        <v>0.91800000000000004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0.27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2.6</v>
      </c>
      <c r="C203">
        <f t="shared" si="26"/>
        <v>2.6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3.23</v>
      </c>
      <c r="C204">
        <f t="shared" si="26"/>
        <v>3.38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0.61</v>
      </c>
      <c r="C209">
        <f t="shared" si="26"/>
        <v>0.625</v>
      </c>
      <c r="D209" t="str">
        <f t="shared" si="27"/>
        <v>N/A</v>
      </c>
      <c r="E209">
        <f t="shared" si="28"/>
        <v>43</v>
      </c>
      <c r="F209" t="str">
        <f t="shared" si="29"/>
        <v>N/A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6</v>
      </c>
      <c r="C211">
        <f t="shared" si="26"/>
        <v>5.48</v>
      </c>
      <c r="D211">
        <f t="shared" si="27"/>
        <v>1</v>
      </c>
      <c r="E211">
        <f t="shared" si="28"/>
        <v>22</v>
      </c>
      <c r="F211">
        <f t="shared" si="29"/>
        <v>5.92</v>
      </c>
      <c r="G211">
        <f t="shared" si="30"/>
        <v>7.7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3</v>
      </c>
      <c r="C212">
        <f t="shared" si="26"/>
        <v>3</v>
      </c>
      <c r="D212">
        <f t="shared" si="27"/>
        <v>13</v>
      </c>
      <c r="E212">
        <f t="shared" si="28"/>
        <v>15</v>
      </c>
      <c r="F212">
        <f t="shared" si="29"/>
        <v>3.12</v>
      </c>
      <c r="G212">
        <f t="shared" si="30"/>
        <v>2.88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28</v>
      </c>
      <c r="C213">
        <f t="shared" si="26"/>
        <v>28.4</v>
      </c>
      <c r="D213">
        <f t="shared" si="27"/>
        <v>13</v>
      </c>
      <c r="E213">
        <f t="shared" si="28"/>
        <v>5</v>
      </c>
      <c r="F213">
        <f t="shared" si="29"/>
        <v>29.8</v>
      </c>
      <c r="G213">
        <f t="shared" si="30"/>
        <v>27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2.99</v>
      </c>
      <c r="C217">
        <f t="shared" si="26"/>
        <v>2.89</v>
      </c>
      <c r="D217">
        <f t="shared" si="27"/>
        <v>1</v>
      </c>
      <c r="E217">
        <f t="shared" si="28"/>
        <v>43</v>
      </c>
      <c r="F217">
        <f t="shared" si="29"/>
        <v>2.98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0.75</v>
      </c>
      <c r="C218">
        <f t="shared" si="26"/>
        <v>0.72499999999999998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67.25</v>
      </c>
      <c r="C222">
        <f t="shared" si="26"/>
        <v>69.400000000000006</v>
      </c>
      <c r="D222" t="str">
        <f t="shared" si="27"/>
        <v>N/A</v>
      </c>
      <c r="E222">
        <f t="shared" si="28"/>
        <v>1</v>
      </c>
      <c r="F222" t="str">
        <f t="shared" si="29"/>
        <v>N/A</v>
      </c>
      <c r="G222">
        <f t="shared" si="30"/>
        <v>65.400000000000006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6.65</v>
      </c>
      <c r="C223">
        <f t="shared" si="26"/>
        <v>7.3</v>
      </c>
      <c r="D223">
        <f t="shared" si="27"/>
        <v>33</v>
      </c>
      <c r="E223">
        <f t="shared" si="28"/>
        <v>18</v>
      </c>
      <c r="F223">
        <f t="shared" si="29"/>
        <v>6.9</v>
      </c>
      <c r="G223">
        <f t="shared" si="30"/>
        <v>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2.33</v>
      </c>
      <c r="C224">
        <f t="shared" si="26"/>
        <v>2.38</v>
      </c>
      <c r="D224" t="str">
        <f t="shared" si="27"/>
        <v>N/A</v>
      </c>
      <c r="E224" t="str">
        <f t="shared" si="28"/>
        <v>N/A</v>
      </c>
      <c r="F224" t="str">
        <f t="shared" si="29"/>
        <v>N/A</v>
      </c>
      <c r="G224" t="str">
        <f t="shared" si="30"/>
        <v>N/A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26.96</v>
      </c>
      <c r="C227">
        <f t="shared" si="26"/>
        <v>26.62</v>
      </c>
      <c r="D227">
        <f t="shared" si="27"/>
        <v>11</v>
      </c>
      <c r="E227">
        <f t="shared" si="28"/>
        <v>32</v>
      </c>
      <c r="F227">
        <f t="shared" si="29"/>
        <v>26.36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3.34</v>
      </c>
      <c r="C230">
        <f t="shared" si="26"/>
        <v>3.17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47.84</v>
      </c>
      <c r="C232">
        <f t="shared" si="26"/>
        <v>48.92</v>
      </c>
      <c r="D232">
        <f t="shared" si="27"/>
        <v>17</v>
      </c>
      <c r="E232">
        <f t="shared" si="28"/>
        <v>15</v>
      </c>
      <c r="F232">
        <f t="shared" si="29"/>
        <v>49.9</v>
      </c>
      <c r="G232">
        <f t="shared" si="30"/>
        <v>47.8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3.42</v>
      </c>
      <c r="C233">
        <f t="shared" si="26"/>
        <v>3.36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1.0649999999999999</v>
      </c>
      <c r="C234">
        <f t="shared" si="26"/>
        <v>1.135</v>
      </c>
      <c r="D234" t="str">
        <f t="shared" si="27"/>
        <v>N/A</v>
      </c>
      <c r="E234" t="str">
        <f t="shared" si="28"/>
        <v>N/A</v>
      </c>
      <c r="F234" t="str">
        <f t="shared" si="29"/>
        <v>N/A</v>
      </c>
      <c r="G234" t="str">
        <f t="shared" si="30"/>
        <v>N/A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0.65600000000000003</v>
      </c>
      <c r="C242">
        <f t="shared" si="26"/>
        <v>0.64</v>
      </c>
      <c r="D242">
        <f t="shared" si="27"/>
        <v>2</v>
      </c>
      <c r="E242">
        <f t="shared" si="28"/>
        <v>21</v>
      </c>
      <c r="F242">
        <f t="shared" si="29"/>
        <v>0.67</v>
      </c>
      <c r="G242">
        <f t="shared" si="30"/>
        <v>0.72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43.7</v>
      </c>
      <c r="C245">
        <f t="shared" si="26"/>
        <v>44.65</v>
      </c>
      <c r="D245">
        <f t="shared" si="27"/>
        <v>44</v>
      </c>
      <c r="E245">
        <f t="shared" si="28"/>
        <v>16</v>
      </c>
      <c r="F245">
        <f t="shared" si="29"/>
        <v>41.5</v>
      </c>
      <c r="G245">
        <f t="shared" si="30"/>
        <v>45.9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39.9</v>
      </c>
      <c r="C246">
        <f t="shared" si="26"/>
        <v>40.5</v>
      </c>
      <c r="D246" t="str">
        <f t="shared" si="27"/>
        <v>N/A</v>
      </c>
      <c r="E246">
        <f t="shared" si="28"/>
        <v>15</v>
      </c>
      <c r="F246" t="str">
        <f t="shared" si="29"/>
        <v>N/A</v>
      </c>
      <c r="G246">
        <f t="shared" si="30"/>
        <v>38.700000000000003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2.27</v>
      </c>
      <c r="C247">
        <f t="shared" si="26"/>
        <v>2.34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2.2000000000000002</v>
      </c>
      <c r="C249">
        <f t="shared" si="26"/>
        <v>2</v>
      </c>
      <c r="D249">
        <f t="shared" si="27"/>
        <v>15</v>
      </c>
      <c r="E249" t="str">
        <f t="shared" si="28"/>
        <v>N/A</v>
      </c>
      <c r="F249">
        <f t="shared" si="29"/>
        <v>2.2000000000000002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18.850000000000001</v>
      </c>
      <c r="C251">
        <f t="shared" si="26"/>
        <v>19.579999999999998</v>
      </c>
      <c r="D251" t="str">
        <f t="shared" si="27"/>
        <v>N/A</v>
      </c>
      <c r="E251">
        <f t="shared" si="28"/>
        <v>29</v>
      </c>
      <c r="F251" t="str">
        <f t="shared" si="29"/>
        <v>N/A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10.26</v>
      </c>
      <c r="C252">
        <f t="shared" si="26"/>
        <v>10.6</v>
      </c>
      <c r="D252" t="str">
        <f t="shared" si="27"/>
        <v>N/A</v>
      </c>
      <c r="E252" t="str">
        <f t="shared" si="28"/>
        <v>N/A</v>
      </c>
      <c r="F252" t="str">
        <f t="shared" si="29"/>
        <v>N/A</v>
      </c>
      <c r="G252" t="str">
        <f t="shared" si="30"/>
        <v>N/A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0.77400000000000002</v>
      </c>
      <c r="C253">
        <f t="shared" si="26"/>
        <v>0.73</v>
      </c>
      <c r="D253">
        <f t="shared" si="27"/>
        <v>22</v>
      </c>
      <c r="E253" t="str">
        <f t="shared" si="28"/>
        <v>N/A</v>
      </c>
      <c r="F253">
        <f t="shared" si="29"/>
        <v>0.82599999999999996</v>
      </c>
      <c r="G253" t="str">
        <f t="shared" si="30"/>
        <v>N/A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3.45</v>
      </c>
      <c r="C255">
        <f t="shared" si="26"/>
        <v>3.25</v>
      </c>
      <c r="D255">
        <f t="shared" si="27"/>
        <v>0</v>
      </c>
      <c r="E255" t="str">
        <f t="shared" si="28"/>
        <v>N/A</v>
      </c>
      <c r="F255">
        <f t="shared" si="29"/>
        <v>3.45</v>
      </c>
      <c r="G255" t="str">
        <f t="shared" si="30"/>
        <v>N/A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9.8000000000000007</v>
      </c>
      <c r="C258">
        <f t="shared" si="26"/>
        <v>10.23</v>
      </c>
      <c r="D258">
        <f t="shared" si="27"/>
        <v>6</v>
      </c>
      <c r="E258">
        <f t="shared" si="28"/>
        <v>4</v>
      </c>
      <c r="F258">
        <f t="shared" si="29"/>
        <v>10.215</v>
      </c>
      <c r="G258">
        <f t="shared" si="30"/>
        <v>9.1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9.83</v>
      </c>
      <c r="C260">
        <f t="shared" si="26"/>
        <v>9.7200000000000006</v>
      </c>
      <c r="D260">
        <f t="shared" si="27"/>
        <v>6</v>
      </c>
      <c r="E260">
        <f t="shared" si="28"/>
        <v>18</v>
      </c>
      <c r="F260">
        <f t="shared" si="29"/>
        <v>10.14</v>
      </c>
      <c r="G260">
        <f t="shared" si="30"/>
        <v>9.69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6.74</v>
      </c>
      <c r="C262">
        <f t="shared" si="33"/>
        <v>7.2</v>
      </c>
      <c r="D262" t="str">
        <f t="shared" si="34"/>
        <v>N/A</v>
      </c>
      <c r="E262" t="str">
        <f t="shared" si="35"/>
        <v>N/A</v>
      </c>
      <c r="F262" t="str">
        <f t="shared" si="36"/>
        <v>N/A</v>
      </c>
      <c r="G262" t="str">
        <f t="shared" si="37"/>
        <v>N/A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15.4</v>
      </c>
      <c r="C266">
        <f t="shared" si="33"/>
        <v>14.6</v>
      </c>
      <c r="D266">
        <f t="shared" si="34"/>
        <v>23</v>
      </c>
      <c r="E266">
        <f t="shared" si="35"/>
        <v>35</v>
      </c>
      <c r="F266">
        <f t="shared" si="36"/>
        <v>16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4.7649999999999997</v>
      </c>
      <c r="C267">
        <f t="shared" si="33"/>
        <v>4.63</v>
      </c>
      <c r="D267">
        <f t="shared" si="34"/>
        <v>27</v>
      </c>
      <c r="E267" t="str">
        <f t="shared" si="35"/>
        <v>N/A</v>
      </c>
      <c r="F267">
        <f t="shared" si="36"/>
        <v>5.22</v>
      </c>
      <c r="G267" t="str">
        <f t="shared" si="37"/>
        <v>N/A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 t="str">
        <f t="shared" si="33"/>
        <v>N/A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10.56</v>
      </c>
      <c r="C274">
        <f t="shared" si="33"/>
        <v>10.119999999999999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1.81</v>
      </c>
      <c r="C276">
        <f t="shared" si="33"/>
        <v>1.84</v>
      </c>
      <c r="D276">
        <f t="shared" si="34"/>
        <v>27</v>
      </c>
      <c r="E276">
        <f t="shared" si="35"/>
        <v>15</v>
      </c>
      <c r="F276">
        <f t="shared" si="36"/>
        <v>1.88</v>
      </c>
      <c r="G276">
        <f t="shared" si="37"/>
        <v>1.79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5296.8701000000001</v>
      </c>
      <c r="C279">
        <f t="shared" si="33"/>
        <v>5346.5</v>
      </c>
      <c r="D279" t="str">
        <f t="shared" si="34"/>
        <v>N/A</v>
      </c>
      <c r="E279">
        <f t="shared" si="35"/>
        <v>15</v>
      </c>
      <c r="F279" t="str">
        <f t="shared" si="36"/>
        <v>N/A</v>
      </c>
      <c r="G279">
        <f t="shared" si="37"/>
        <v>5191.5801000000001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11.78</v>
      </c>
      <c r="C282">
        <f t="shared" si="33"/>
        <v>11.88</v>
      </c>
      <c r="D282" t="str">
        <f t="shared" si="34"/>
        <v>N/A</v>
      </c>
      <c r="E282" t="str">
        <f t="shared" si="35"/>
        <v>N/A</v>
      </c>
      <c r="F282" t="str">
        <f t="shared" si="36"/>
        <v>N/A</v>
      </c>
      <c r="G282" t="str">
        <f t="shared" si="37"/>
        <v>N/A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0.252</v>
      </c>
      <c r="C287">
        <f t="shared" si="33"/>
        <v>0.26200000000000001</v>
      </c>
      <c r="D287" t="str">
        <f t="shared" si="34"/>
        <v>N/A</v>
      </c>
      <c r="E287" t="str">
        <f t="shared" si="35"/>
        <v>N/A</v>
      </c>
      <c r="F287" t="str">
        <f t="shared" si="36"/>
        <v>N/A</v>
      </c>
      <c r="G287" t="str">
        <f t="shared" si="37"/>
        <v>N/A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2.37</v>
      </c>
      <c r="C290">
        <f t="shared" si="33"/>
        <v>2.42</v>
      </c>
      <c r="D290">
        <f t="shared" si="34"/>
        <v>26</v>
      </c>
      <c r="E290">
        <f t="shared" si="35"/>
        <v>18</v>
      </c>
      <c r="F290">
        <f t="shared" si="36"/>
        <v>2.77</v>
      </c>
      <c r="G290">
        <f t="shared" si="37"/>
        <v>2.61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7.6</v>
      </c>
      <c r="C293">
        <f t="shared" si="33"/>
        <v>8.02</v>
      </c>
      <c r="D293">
        <f t="shared" si="34"/>
        <v>27</v>
      </c>
      <c r="E293">
        <f t="shared" si="35"/>
        <v>20</v>
      </c>
      <c r="F293">
        <f t="shared" si="36"/>
        <v>9.24</v>
      </c>
      <c r="G293">
        <f t="shared" si="37"/>
        <v>8.24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0.51</v>
      </c>
      <c r="C294">
        <f t="shared" si="33"/>
        <v>0.46500000000000002</v>
      </c>
      <c r="D294">
        <f t="shared" si="34"/>
        <v>24</v>
      </c>
      <c r="E294">
        <f t="shared" si="35"/>
        <v>36</v>
      </c>
      <c r="F294">
        <f t="shared" si="36"/>
        <v>0.498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0.32200000000000001</v>
      </c>
      <c r="C297">
        <f t="shared" si="33"/>
        <v>0.33800000000000002</v>
      </c>
      <c r="D297">
        <f t="shared" si="34"/>
        <v>45</v>
      </c>
      <c r="E297">
        <f t="shared" si="35"/>
        <v>23</v>
      </c>
      <c r="F297">
        <f t="shared" si="36"/>
        <v>0.36199999999999999</v>
      </c>
      <c r="G297">
        <f t="shared" si="37"/>
        <v>0.318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8.5</v>
      </c>
      <c r="C302">
        <f t="shared" si="33"/>
        <v>8.68</v>
      </c>
      <c r="D302" t="str">
        <f t="shared" si="34"/>
        <v>N/A</v>
      </c>
      <c r="E302">
        <f t="shared" si="35"/>
        <v>15</v>
      </c>
      <c r="F302" t="str">
        <f t="shared" si="36"/>
        <v>N/A</v>
      </c>
      <c r="G302">
        <f t="shared" si="37"/>
        <v>8.42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47.5</v>
      </c>
      <c r="C304">
        <f t="shared" si="33"/>
        <v>48.32</v>
      </c>
      <c r="D304" t="str">
        <f t="shared" si="34"/>
        <v>N/A</v>
      </c>
      <c r="E304">
        <f t="shared" si="35"/>
        <v>35</v>
      </c>
      <c r="F304" t="str">
        <f t="shared" si="36"/>
        <v>N/A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0.92</v>
      </c>
      <c r="C307">
        <f t="shared" si="33"/>
        <v>0.94</v>
      </c>
      <c r="D307" t="str">
        <f t="shared" si="34"/>
        <v>N/A</v>
      </c>
      <c r="E307" t="str">
        <f t="shared" si="35"/>
        <v>N/A</v>
      </c>
      <c r="F307" t="str">
        <f t="shared" si="36"/>
        <v>N/A</v>
      </c>
      <c r="G307" t="str">
        <f t="shared" si="37"/>
        <v>N/A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2.1</v>
      </c>
      <c r="C309">
        <f t="shared" si="33"/>
        <v>1.9550000000000001</v>
      </c>
      <c r="D309">
        <f t="shared" si="34"/>
        <v>0</v>
      </c>
      <c r="E309" t="str">
        <f t="shared" si="35"/>
        <v>N/A</v>
      </c>
      <c r="F309">
        <f t="shared" si="36"/>
        <v>2.1</v>
      </c>
      <c r="G309" t="str">
        <f t="shared" si="37"/>
        <v>N/A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1.05</v>
      </c>
      <c r="C310">
        <f t="shared" si="33"/>
        <v>0.95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0.22900000000000001</v>
      </c>
      <c r="C314">
        <f t="shared" si="33"/>
        <v>0.23</v>
      </c>
      <c r="D314" t="str">
        <f t="shared" si="34"/>
        <v>N/A</v>
      </c>
      <c r="E314" t="str">
        <f t="shared" si="35"/>
        <v>N/A</v>
      </c>
      <c r="F314" t="str">
        <f t="shared" si="36"/>
        <v>N/A</v>
      </c>
      <c r="G314" t="str">
        <f t="shared" si="37"/>
        <v>N/A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0.314</v>
      </c>
      <c r="C315">
        <f t="shared" si="33"/>
        <v>0.32200000000000001</v>
      </c>
      <c r="D315" t="str">
        <f t="shared" si="34"/>
        <v>N/A</v>
      </c>
      <c r="E315">
        <f t="shared" si="35"/>
        <v>32</v>
      </c>
      <c r="F315" t="str">
        <f t="shared" si="36"/>
        <v>N/A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1.56</v>
      </c>
      <c r="C319">
        <f t="shared" si="33"/>
        <v>1.51</v>
      </c>
      <c r="D319">
        <f t="shared" si="34"/>
        <v>32</v>
      </c>
      <c r="E319" t="str">
        <f t="shared" si="35"/>
        <v>N/A</v>
      </c>
      <c r="F319">
        <f t="shared" si="36"/>
        <v>1.516</v>
      </c>
      <c r="G319" t="str">
        <f t="shared" si="37"/>
        <v>N/A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3.5150000000000001</v>
      </c>
      <c r="C330">
        <f t="shared" si="40"/>
        <v>3.34</v>
      </c>
      <c r="D330">
        <f t="shared" si="41"/>
        <v>0</v>
      </c>
      <c r="E330">
        <f t="shared" si="42"/>
        <v>16</v>
      </c>
      <c r="F330">
        <f t="shared" si="43"/>
        <v>3.5150000000000001</v>
      </c>
      <c r="G330">
        <f t="shared" si="44"/>
        <v>3.64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1.3280000000000001</v>
      </c>
      <c r="C341">
        <f t="shared" ref="C341:C346" si="46">VLOOKUP($A341,$N$5:$U$375,3,FALSE)</f>
        <v>1.39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10.26</v>
      </c>
      <c r="C342" s="93">
        <f t="shared" si="46"/>
        <v>9.68</v>
      </c>
      <c r="D342" s="93">
        <f t="shared" si="47"/>
        <v>13</v>
      </c>
      <c r="E342" s="93">
        <f t="shared" si="48"/>
        <v>35</v>
      </c>
      <c r="F342" s="93">
        <f t="shared" si="49"/>
        <v>9.84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12.21</v>
      </c>
      <c r="C343" s="93">
        <f t="shared" si="46"/>
        <v>11.9</v>
      </c>
      <c r="D343" s="93" t="str">
        <f t="shared" si="47"/>
        <v>N/A</v>
      </c>
      <c r="E343" s="93" t="str">
        <f t="shared" si="48"/>
        <v>N/A</v>
      </c>
      <c r="F343" s="93" t="str">
        <f t="shared" si="49"/>
        <v>N/A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2.88</v>
      </c>
      <c r="C344" s="93">
        <f t="shared" si="46"/>
        <v>2.79</v>
      </c>
      <c r="D344" s="93" t="str">
        <f t="shared" si="47"/>
        <v>N/A</v>
      </c>
      <c r="E344" s="93" t="str">
        <f t="shared" si="48"/>
        <v>N/A</v>
      </c>
      <c r="F344" s="93" t="str">
        <f t="shared" si="49"/>
        <v>N/A</v>
      </c>
      <c r="G344" s="93" t="str">
        <f t="shared" si="50"/>
        <v>N/A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0.94</v>
      </c>
      <c r="C345" s="93">
        <f t="shared" si="46"/>
        <v>0.90700000000000003</v>
      </c>
      <c r="D345" s="93">
        <f t="shared" si="47"/>
        <v>6</v>
      </c>
      <c r="E345" s="93">
        <f t="shared" si="48"/>
        <v>15</v>
      </c>
      <c r="F345" s="93">
        <f t="shared" si="49"/>
        <v>0.96899999999999997</v>
      </c>
      <c r="G345" s="93">
        <f t="shared" si="50"/>
        <v>0.90800000000000003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1.1140000000000001</v>
      </c>
      <c r="C346" s="93">
        <f t="shared" si="46"/>
        <v>1.0940000000000001</v>
      </c>
      <c r="D346" s="93">
        <f t="shared" si="47"/>
        <v>25</v>
      </c>
      <c r="E346" s="93" t="str">
        <f t="shared" si="48"/>
        <v>N/A</v>
      </c>
      <c r="F346" s="93">
        <f t="shared" si="49"/>
        <v>1.1200000000000001</v>
      </c>
      <c r="G346" s="93" t="str">
        <f t="shared" si="50"/>
        <v>N/A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2026-11-01T06:06:44Z</dcterms:modified>
</cp:coreProperties>
</file>