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rch25\"/>
    </mc:Choice>
  </mc:AlternateContent>
  <xr:revisionPtr revIDLastSave="0" documentId="8_{22BA12DD-E8AA-41AF-9843-BB329DAE60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12" i="2" l="1"/>
  <c r="B30" i="2" l="1"/>
  <c r="P30" i="2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30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<sst xmlns="http://schemas.openxmlformats.org/spreadsheetml/2006/main" count="2683" uniqueCount="811">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</sst>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8.2792225907944203E-2</c:v>
                </c:pt>
                <c:pt idx="1">
                  <c:v>9.3980281287635942E-2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1399.7818911911331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2.2999999999999998</c:v>
                </c:pt>
                <c:pt idx="4">
                  <c:v>0.42399999999999999</c:v>
                </c:pt>
                <c:pt idx="5">
                  <c:v>0</c:v>
                </c:pt>
                <c:pt idx="6">
                  <c:v>6.07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2.82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0.74</c:v>
                </c:pt>
                <c:pt idx="15">
                  <c:v>5.25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4.2699999999999996</c:v>
                </c:pt>
                <c:pt idx="21">
                  <c:v>1.948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6.48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10.77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3.1</c:v>
                </c:pt>
                <c:pt idx="35">
                  <c:v>7.18</c:v>
                </c:pt>
                <c:pt idx="36">
                  <c:v>5.29</c:v>
                </c:pt>
                <c:pt idx="37">
                  <c:v>0</c:v>
                </c:pt>
                <c:pt idx="38">
                  <c:v>1.37</c:v>
                </c:pt>
                <c:pt idx="39">
                  <c:v>0</c:v>
                </c:pt>
                <c:pt idx="40">
                  <c:v>1855.3100999999999</c:v>
                </c:pt>
                <c:pt idx="41">
                  <c:v>0.879</c:v>
                </c:pt>
                <c:pt idx="42">
                  <c:v>0</c:v>
                </c:pt>
                <c:pt idx="43">
                  <c:v>8.76</c:v>
                </c:pt>
                <c:pt idx="44">
                  <c:v>0.71399999999999997</c:v>
                </c:pt>
                <c:pt idx="45">
                  <c:v>1.2E-2</c:v>
                </c:pt>
                <c:pt idx="46">
                  <c:v>2.2999999999999998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4.4000000000000004</c:v>
                </c:pt>
                <c:pt idx="54">
                  <c:v>5.68</c:v>
                </c:pt>
                <c:pt idx="55">
                  <c:v>1.73</c:v>
                </c:pt>
                <c:pt idx="56">
                  <c:v>1.49</c:v>
                </c:pt>
                <c:pt idx="57">
                  <c:v>0.25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2.38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8.9700000000000006</c:v>
                </c:pt>
                <c:pt idx="64">
                  <c:v>7.1</c:v>
                </c:pt>
                <c:pt idx="65">
                  <c:v>3.42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14669.9102</c:v>
                </c:pt>
                <c:pt idx="70">
                  <c:v>0</c:v>
                </c:pt>
                <c:pt idx="71">
                  <c:v>13.22</c:v>
                </c:pt>
                <c:pt idx="72">
                  <c:v>8.34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2.71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0.35599999999999998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1.86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40.96</c:v>
                </c:pt>
                <c:pt idx="91">
                  <c:v>20.3</c:v>
                </c:pt>
                <c:pt idx="92">
                  <c:v>0.62</c:v>
                </c:pt>
                <c:pt idx="93">
                  <c:v>2.0449999999999999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2.15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14.65</c:v>
                </c:pt>
                <c:pt idx="104">
                  <c:v>2.25</c:v>
                </c:pt>
                <c:pt idx="105">
                  <c:v>0</c:v>
                </c:pt>
                <c:pt idx="106">
                  <c:v>7.8</c:v>
                </c:pt>
                <c:pt idx="107">
                  <c:v>2.3199999999999998</c:v>
                </c:pt>
                <c:pt idx="108">
                  <c:v>2.16</c:v>
                </c:pt>
                <c:pt idx="109">
                  <c:v>1.786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1.095</c:v>
                </c:pt>
                <c:pt idx="119">
                  <c:v>8.9239999999999995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2.5030000000000001</c:v>
                </c:pt>
                <c:pt idx="123">
                  <c:v>1.7150000000000001</c:v>
                </c:pt>
                <c:pt idx="124">
                  <c:v>4.32</c:v>
                </c:pt>
                <c:pt idx="125">
                  <c:v>4.835</c:v>
                </c:pt>
                <c:pt idx="126">
                  <c:v>3.4</c:v>
                </c:pt>
                <c:pt idx="127">
                  <c:v>7.0000000000000001E-3</c:v>
                </c:pt>
                <c:pt idx="128">
                  <c:v>5.78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6.7900000000000002E-2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7.7</c:v>
                </c:pt>
                <c:pt idx="137">
                  <c:v>0.40200000000000002</c:v>
                </c:pt>
                <c:pt idx="138">
                  <c:v>0.49</c:v>
                </c:pt>
                <c:pt idx="139">
                  <c:v>0.23799999999999999</c:v>
                </c:pt>
                <c:pt idx="140">
                  <c:v>4.0999999999999996</c:v>
                </c:pt>
                <c:pt idx="141">
                  <c:v>3942.3899000000001</c:v>
                </c:pt>
                <c:pt idx="142">
                  <c:v>944.01</c:v>
                </c:pt>
                <c:pt idx="143">
                  <c:v>859.04</c:v>
                </c:pt>
                <c:pt idx="144">
                  <c:v>4215.1099000000004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2486.5300000000002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1607.79</c:v>
                </c:pt>
                <c:pt idx="154">
                  <c:v>1.5</c:v>
                </c:pt>
                <c:pt idx="155">
                  <c:v>1.9E-2</c:v>
                </c:pt>
                <c:pt idx="156">
                  <c:v>18.34</c:v>
                </c:pt>
                <c:pt idx="157">
                  <c:v>0.57299999999999995</c:v>
                </c:pt>
                <c:pt idx="158">
                  <c:v>0</c:v>
                </c:pt>
                <c:pt idx="159">
                  <c:v>0</c:v>
                </c:pt>
                <c:pt idx="160">
                  <c:v>2219.9398999999999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1.94</c:v>
                </c:pt>
                <c:pt idx="166">
                  <c:v>0</c:v>
                </c:pt>
                <c:pt idx="167">
                  <c:v>0.35899999999999999</c:v>
                </c:pt>
                <c:pt idx="168">
                  <c:v>1.67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4.91</c:v>
                </c:pt>
                <c:pt idx="172">
                  <c:v>1.022</c:v>
                </c:pt>
                <c:pt idx="173">
                  <c:v>5.97</c:v>
                </c:pt>
                <c:pt idx="174">
                  <c:v>0</c:v>
                </c:pt>
                <c:pt idx="175">
                  <c:v>2.54</c:v>
                </c:pt>
                <c:pt idx="176">
                  <c:v>1.2549999999999999</c:v>
                </c:pt>
                <c:pt idx="177">
                  <c:v>3.06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0.379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324</c:v>
                </c:pt>
                <c:pt idx="186">
                  <c:v>5.6</c:v>
                </c:pt>
                <c:pt idx="187">
                  <c:v>0</c:v>
                </c:pt>
                <c:pt idx="188">
                  <c:v>1.29</c:v>
                </c:pt>
                <c:pt idx="189">
                  <c:v>1.95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0.438</c:v>
                </c:pt>
                <c:pt idx="198">
                  <c:v>4.28</c:v>
                </c:pt>
                <c:pt idx="199">
                  <c:v>1.282</c:v>
                </c:pt>
                <c:pt idx="200">
                  <c:v>6.12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16.600000000000001</c:v>
                </c:pt>
                <c:pt idx="206">
                  <c:v>1.9</c:v>
                </c:pt>
                <c:pt idx="207">
                  <c:v>0.13500000000000001</c:v>
                </c:pt>
                <c:pt idx="208">
                  <c:v>0.94799999999999995</c:v>
                </c:pt>
                <c:pt idx="209">
                  <c:v>4.5</c:v>
                </c:pt>
                <c:pt idx="210">
                  <c:v>0.79700000000000004</c:v>
                </c:pt>
                <c:pt idx="211">
                  <c:v>0.04</c:v>
                </c:pt>
                <c:pt idx="212">
                  <c:v>6.51</c:v>
                </c:pt>
                <c:pt idx="213">
                  <c:v>36.799999999999997</c:v>
                </c:pt>
                <c:pt idx="214">
                  <c:v>0.95</c:v>
                </c:pt>
                <c:pt idx="215">
                  <c:v>0.23</c:v>
                </c:pt>
                <c:pt idx="216">
                  <c:v>0.23599999999999999</c:v>
                </c:pt>
                <c:pt idx="217">
                  <c:v>0.125</c:v>
                </c:pt>
                <c:pt idx="218">
                  <c:v>1.73</c:v>
                </c:pt>
                <c:pt idx="219">
                  <c:v>3.38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0.71799999999999997</c:v>
                </c:pt>
                <c:pt idx="225">
                  <c:v>0</c:v>
                </c:pt>
                <c:pt idx="226">
                  <c:v>3.9</c:v>
                </c:pt>
                <c:pt idx="227">
                  <c:v>2.2400000000000002</c:v>
                </c:pt>
                <c:pt idx="228">
                  <c:v>39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2.81</c:v>
                </c:pt>
                <c:pt idx="233">
                  <c:v>0</c:v>
                </c:pt>
                <c:pt idx="234">
                  <c:v>0.505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21.7</c:v>
                </c:pt>
                <c:pt idx="239">
                  <c:v>3.74</c:v>
                </c:pt>
                <c:pt idx="240">
                  <c:v>2.7450000000000001</c:v>
                </c:pt>
                <c:pt idx="241">
                  <c:v>0</c:v>
                </c:pt>
                <c:pt idx="242">
                  <c:v>0.62</c:v>
                </c:pt>
                <c:pt idx="243">
                  <c:v>26.54</c:v>
                </c:pt>
                <c:pt idx="244">
                  <c:v>3.83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2.39</c:v>
                </c:pt>
                <c:pt idx="248">
                  <c:v>0.55500000000000005</c:v>
                </c:pt>
                <c:pt idx="249">
                  <c:v>35.5</c:v>
                </c:pt>
                <c:pt idx="250">
                  <c:v>3.06</c:v>
                </c:pt>
                <c:pt idx="251">
                  <c:v>0.82399999999999995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0.56999999999999995</c:v>
                </c:pt>
                <c:pt idx="260">
                  <c:v>0</c:v>
                </c:pt>
                <c:pt idx="261">
                  <c:v>0</c:v>
                </c:pt>
                <c:pt idx="262">
                  <c:v>32.299999999999997</c:v>
                </c:pt>
                <c:pt idx="263">
                  <c:v>28.2</c:v>
                </c:pt>
                <c:pt idx="264">
                  <c:v>2.56</c:v>
                </c:pt>
                <c:pt idx="265">
                  <c:v>1.26</c:v>
                </c:pt>
                <c:pt idx="266">
                  <c:v>17.100000000000001</c:v>
                </c:pt>
                <c:pt idx="267">
                  <c:v>14.34</c:v>
                </c:pt>
                <c:pt idx="268">
                  <c:v>1.38</c:v>
                </c:pt>
                <c:pt idx="269">
                  <c:v>4.46</c:v>
                </c:pt>
                <c:pt idx="270">
                  <c:v>15.02</c:v>
                </c:pt>
                <c:pt idx="271">
                  <c:v>10.62</c:v>
                </c:pt>
                <c:pt idx="272">
                  <c:v>0.99</c:v>
                </c:pt>
                <c:pt idx="273">
                  <c:v>6.6</c:v>
                </c:pt>
                <c:pt idx="274">
                  <c:v>2.6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4.5330000000000004</c:v>
                </c:pt>
                <c:pt idx="278">
                  <c:v>1E-3</c:v>
                </c:pt>
                <c:pt idx="279">
                  <c:v>5.14</c:v>
                </c:pt>
                <c:pt idx="280">
                  <c:v>0.33300000000000002</c:v>
                </c:pt>
                <c:pt idx="281">
                  <c:v>7.94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15.3</c:v>
                </c:pt>
                <c:pt idx="286">
                  <c:v>3.8650000000000002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0.26200000000000001</c:v>
                </c:pt>
                <c:pt idx="291">
                  <c:v>1.294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5.08</c:v>
                </c:pt>
                <c:pt idx="295">
                  <c:v>6.15</c:v>
                </c:pt>
                <c:pt idx="296">
                  <c:v>6.0000000000000001E-3</c:v>
                </c:pt>
                <c:pt idx="297">
                  <c:v>3.55</c:v>
                </c:pt>
                <c:pt idx="298">
                  <c:v>1.69</c:v>
                </c:pt>
                <c:pt idx="299">
                  <c:v>1.7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3042.23</c:v>
                </c:pt>
                <c:pt idx="303">
                  <c:v>0</c:v>
                </c:pt>
                <c:pt idx="304">
                  <c:v>0.23749999999999999</c:v>
                </c:pt>
                <c:pt idx="305">
                  <c:v>2</c:v>
                </c:pt>
                <c:pt idx="306">
                  <c:v>0</c:v>
                </c:pt>
                <c:pt idx="307">
                  <c:v>12.68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0.34499999999999997</c:v>
                </c:pt>
                <c:pt idx="313">
                  <c:v>0.44</c:v>
                </c:pt>
                <c:pt idx="314">
                  <c:v>0</c:v>
                </c:pt>
                <c:pt idx="315">
                  <c:v>1.5349999999999999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5.56</c:v>
                </c:pt>
                <c:pt idx="319">
                  <c:v>0.57999999999999996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0.151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40.1</c:v>
                </c:pt>
                <c:pt idx="331">
                  <c:v>19.64</c:v>
                </c:pt>
                <c:pt idx="332">
                  <c:v>17.37</c:v>
                </c:pt>
                <c:pt idx="333">
                  <c:v>1.29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1.42</c:v>
                </c:pt>
                <c:pt idx="337">
                  <c:v>4.5</c:v>
                </c:pt>
                <c:pt idx="338">
                  <c:v>0.71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0.26</c:v>
                </c:pt>
                <c:pt idx="345">
                  <c:v>0.37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2.15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1.42</c:v>
                </c:pt>
                <c:pt idx="355">
                  <c:v>0</c:v>
                </c:pt>
                <c:pt idx="356">
                  <c:v>16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1492.0699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1.85</c:v>
                </c:pt>
                <c:pt idx="4">
                  <c:v>0.47</c:v>
                </c:pt>
                <c:pt idx="5">
                  <c:v>0</c:v>
                </c:pt>
                <c:pt idx="6">
                  <c:v>6.4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0.71</c:v>
                </c:pt>
                <c:pt idx="15">
                  <c:v>5.52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4.1500000000000004</c:v>
                </c:pt>
                <c:pt idx="21">
                  <c:v>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10.26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3.32</c:v>
                </c:pt>
                <c:pt idx="35">
                  <c:v>7.1</c:v>
                </c:pt>
                <c:pt idx="36">
                  <c:v>0</c:v>
                </c:pt>
                <c:pt idx="37">
                  <c:v>0</c:v>
                </c:pt>
                <c:pt idx="38">
                  <c:v>1.24</c:v>
                </c:pt>
                <c:pt idx="39">
                  <c:v>0</c:v>
                </c:pt>
                <c:pt idx="40">
                  <c:v>1724.46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0.71399999999999997</c:v>
                </c:pt>
                <c:pt idx="45">
                  <c:v>0</c:v>
                </c:pt>
                <c:pt idx="46">
                  <c:v>2.2799999999999998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3.4</c:v>
                </c:pt>
                <c:pt idx="54">
                  <c:v>5.92</c:v>
                </c:pt>
                <c:pt idx="55">
                  <c:v>1.7150000000000001</c:v>
                </c:pt>
                <c:pt idx="56">
                  <c:v>1.54</c:v>
                </c:pt>
                <c:pt idx="57">
                  <c:v>0.248</c:v>
                </c:pt>
                <c:pt idx="58">
                  <c:v>0</c:v>
                </c:pt>
                <c:pt idx="59">
                  <c:v>0</c:v>
                </c:pt>
                <c:pt idx="60">
                  <c:v>2.2200000000000002</c:v>
                </c:pt>
                <c:pt idx="61">
                  <c:v>0</c:v>
                </c:pt>
                <c:pt idx="62">
                  <c:v>0</c:v>
                </c:pt>
                <c:pt idx="63">
                  <c:v>9.6999999999999993</c:v>
                </c:pt>
                <c:pt idx="64">
                  <c:v>7</c:v>
                </c:pt>
                <c:pt idx="65">
                  <c:v>3.56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15413.950199999999</c:v>
                </c:pt>
                <c:pt idx="70">
                  <c:v>0</c:v>
                </c:pt>
                <c:pt idx="71">
                  <c:v>12.53</c:v>
                </c:pt>
                <c:pt idx="72">
                  <c:v>8.18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2.91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0.372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2.16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35.5</c:v>
                </c:pt>
                <c:pt idx="91">
                  <c:v>20</c:v>
                </c:pt>
                <c:pt idx="92">
                  <c:v>0</c:v>
                </c:pt>
                <c:pt idx="93">
                  <c:v>1.966</c:v>
                </c:pt>
                <c:pt idx="94">
                  <c:v>0</c:v>
                </c:pt>
                <c:pt idx="95">
                  <c:v>0</c:v>
                </c:pt>
                <c:pt idx="96">
                  <c:v>5.05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2.2400000000000002</c:v>
                </c:pt>
                <c:pt idx="101">
                  <c:v>0</c:v>
                </c:pt>
                <c:pt idx="102">
                  <c:v>0</c:v>
                </c:pt>
                <c:pt idx="103">
                  <c:v>14.4</c:v>
                </c:pt>
                <c:pt idx="104">
                  <c:v>2.15</c:v>
                </c:pt>
                <c:pt idx="105">
                  <c:v>7.9000000000000001E-2</c:v>
                </c:pt>
                <c:pt idx="106">
                  <c:v>7.6</c:v>
                </c:pt>
                <c:pt idx="107">
                  <c:v>2.2599999999999998</c:v>
                </c:pt>
                <c:pt idx="108">
                  <c:v>0</c:v>
                </c:pt>
                <c:pt idx="109">
                  <c:v>1.8839999999999999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1.1599999999999999</c:v>
                </c:pt>
                <c:pt idx="119">
                  <c:v>8.32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2.4470000000000001</c:v>
                </c:pt>
                <c:pt idx="123">
                  <c:v>1.69</c:v>
                </c:pt>
                <c:pt idx="124">
                  <c:v>0</c:v>
                </c:pt>
                <c:pt idx="125">
                  <c:v>4.7300000000000004</c:v>
                </c:pt>
                <c:pt idx="126">
                  <c:v>3.3</c:v>
                </c:pt>
                <c:pt idx="127">
                  <c:v>0</c:v>
                </c:pt>
                <c:pt idx="128">
                  <c:v>6.17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8.0199999999999994E-2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</c:v>
                </c:pt>
                <c:pt idx="138">
                  <c:v>0.54</c:v>
                </c:pt>
                <c:pt idx="139">
                  <c:v>0.26600000000000001</c:v>
                </c:pt>
                <c:pt idx="140">
                  <c:v>4.3650000000000002</c:v>
                </c:pt>
                <c:pt idx="141">
                  <c:v>3662.6201000000001</c:v>
                </c:pt>
                <c:pt idx="142">
                  <c:v>873.08</c:v>
                </c:pt>
                <c:pt idx="143">
                  <c:v>0</c:v>
                </c:pt>
                <c:pt idx="144">
                  <c:v>4041.6100999999999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2375.4099000000001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1505.48</c:v>
                </c:pt>
                <c:pt idx="154">
                  <c:v>1.39</c:v>
                </c:pt>
                <c:pt idx="155">
                  <c:v>0</c:v>
                </c:pt>
                <c:pt idx="156">
                  <c:v>17.96</c:v>
                </c:pt>
                <c:pt idx="157">
                  <c:v>0.61799999999999999</c:v>
                </c:pt>
                <c:pt idx="158">
                  <c:v>0</c:v>
                </c:pt>
                <c:pt idx="159">
                  <c:v>0</c:v>
                </c:pt>
                <c:pt idx="160">
                  <c:v>2145.7399999999998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1.85</c:v>
                </c:pt>
                <c:pt idx="166">
                  <c:v>0</c:v>
                </c:pt>
                <c:pt idx="167">
                  <c:v>0.34649999999999997</c:v>
                </c:pt>
                <c:pt idx="168">
                  <c:v>1.77</c:v>
                </c:pt>
                <c:pt idx="169">
                  <c:v>0</c:v>
                </c:pt>
                <c:pt idx="170">
                  <c:v>0</c:v>
                </c:pt>
                <c:pt idx="171">
                  <c:v>4.76</c:v>
                </c:pt>
                <c:pt idx="172">
                  <c:v>0.997</c:v>
                </c:pt>
                <c:pt idx="173">
                  <c:v>6.02</c:v>
                </c:pt>
                <c:pt idx="174">
                  <c:v>0</c:v>
                </c:pt>
                <c:pt idx="175">
                  <c:v>2.4</c:v>
                </c:pt>
                <c:pt idx="176">
                  <c:v>1.085</c:v>
                </c:pt>
                <c:pt idx="177">
                  <c:v>3.3050000000000002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0.42499999999999999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0.4</c:v>
                </c:pt>
                <c:pt idx="188">
                  <c:v>1.24</c:v>
                </c:pt>
                <c:pt idx="189">
                  <c:v>1.76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0.434</c:v>
                </c:pt>
                <c:pt idx="198">
                  <c:v>0</c:v>
                </c:pt>
                <c:pt idx="199">
                  <c:v>1.3260000000000001</c:v>
                </c:pt>
                <c:pt idx="200">
                  <c:v>6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</c:v>
                </c:pt>
                <c:pt idx="206">
                  <c:v>1.89</c:v>
                </c:pt>
                <c:pt idx="207">
                  <c:v>0</c:v>
                </c:pt>
                <c:pt idx="208">
                  <c:v>0.92200000000000004</c:v>
                </c:pt>
                <c:pt idx="209">
                  <c:v>0</c:v>
                </c:pt>
                <c:pt idx="210">
                  <c:v>0.83</c:v>
                </c:pt>
                <c:pt idx="211">
                  <c:v>0</c:v>
                </c:pt>
                <c:pt idx="212">
                  <c:v>7.05</c:v>
                </c:pt>
                <c:pt idx="213">
                  <c:v>38</c:v>
                </c:pt>
                <c:pt idx="214">
                  <c:v>1.04</c:v>
                </c:pt>
                <c:pt idx="215">
                  <c:v>0.23799999999999999</c:v>
                </c:pt>
                <c:pt idx="216">
                  <c:v>0.27</c:v>
                </c:pt>
                <c:pt idx="217">
                  <c:v>0</c:v>
                </c:pt>
                <c:pt idx="218">
                  <c:v>1.67</c:v>
                </c:pt>
                <c:pt idx="219">
                  <c:v>3.27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0.82</c:v>
                </c:pt>
                <c:pt idx="225">
                  <c:v>0</c:v>
                </c:pt>
                <c:pt idx="226">
                  <c:v>3.8</c:v>
                </c:pt>
                <c:pt idx="227">
                  <c:v>2.2999999999999998</c:v>
                </c:pt>
                <c:pt idx="228">
                  <c:v>37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2.9</c:v>
                </c:pt>
                <c:pt idx="233">
                  <c:v>0</c:v>
                </c:pt>
                <c:pt idx="234">
                  <c:v>0.51500000000000001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3.6</c:v>
                </c:pt>
                <c:pt idx="240">
                  <c:v>2.6549999999999998</c:v>
                </c:pt>
                <c:pt idx="241">
                  <c:v>0.97199999999999998</c:v>
                </c:pt>
                <c:pt idx="242">
                  <c:v>0.60499999999999998</c:v>
                </c:pt>
                <c:pt idx="243">
                  <c:v>26.18</c:v>
                </c:pt>
                <c:pt idx="244">
                  <c:v>3.74</c:v>
                </c:pt>
                <c:pt idx="245">
                  <c:v>0</c:v>
                </c:pt>
                <c:pt idx="246">
                  <c:v>0</c:v>
                </c:pt>
                <c:pt idx="247">
                  <c:v>2.25</c:v>
                </c:pt>
                <c:pt idx="248">
                  <c:v>0.61499999999999999</c:v>
                </c:pt>
                <c:pt idx="249">
                  <c:v>33.200000000000003</c:v>
                </c:pt>
                <c:pt idx="250">
                  <c:v>3.24</c:v>
                </c:pt>
                <c:pt idx="251">
                  <c:v>0.79200000000000004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0.57999999999999996</c:v>
                </c:pt>
                <c:pt idx="260">
                  <c:v>0</c:v>
                </c:pt>
                <c:pt idx="261">
                  <c:v>0.54</c:v>
                </c:pt>
                <c:pt idx="262">
                  <c:v>33.9</c:v>
                </c:pt>
                <c:pt idx="263">
                  <c:v>27.7</c:v>
                </c:pt>
                <c:pt idx="264">
                  <c:v>2.4900000000000002</c:v>
                </c:pt>
                <c:pt idx="265">
                  <c:v>1.2</c:v>
                </c:pt>
                <c:pt idx="266">
                  <c:v>16.62</c:v>
                </c:pt>
                <c:pt idx="267">
                  <c:v>13.02</c:v>
                </c:pt>
                <c:pt idx="268">
                  <c:v>0</c:v>
                </c:pt>
                <c:pt idx="269">
                  <c:v>0</c:v>
                </c:pt>
                <c:pt idx="270">
                  <c:v>14.38</c:v>
                </c:pt>
                <c:pt idx="271">
                  <c:v>11.32</c:v>
                </c:pt>
                <c:pt idx="272">
                  <c:v>0.96</c:v>
                </c:pt>
                <c:pt idx="273">
                  <c:v>7.35</c:v>
                </c:pt>
                <c:pt idx="274">
                  <c:v>2.56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4.3</c:v>
                </c:pt>
                <c:pt idx="278">
                  <c:v>0</c:v>
                </c:pt>
                <c:pt idx="279">
                  <c:v>5.54</c:v>
                </c:pt>
                <c:pt idx="280">
                  <c:v>0</c:v>
                </c:pt>
                <c:pt idx="281">
                  <c:v>8.1199999999999992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15</c:v>
                </c:pt>
                <c:pt idx="286">
                  <c:v>4.12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0.27</c:v>
                </c:pt>
                <c:pt idx="291">
                  <c:v>1.266</c:v>
                </c:pt>
                <c:pt idx="292">
                  <c:v>0</c:v>
                </c:pt>
                <c:pt idx="293">
                  <c:v>0</c:v>
                </c:pt>
                <c:pt idx="294">
                  <c:v>5.29</c:v>
                </c:pt>
                <c:pt idx="295">
                  <c:v>6.2</c:v>
                </c:pt>
                <c:pt idx="296">
                  <c:v>0</c:v>
                </c:pt>
                <c:pt idx="297">
                  <c:v>3.28</c:v>
                </c:pt>
                <c:pt idx="298">
                  <c:v>1.89</c:v>
                </c:pt>
                <c:pt idx="299">
                  <c:v>1.655</c:v>
                </c:pt>
                <c:pt idx="300">
                  <c:v>0</c:v>
                </c:pt>
                <c:pt idx="301">
                  <c:v>0</c:v>
                </c:pt>
                <c:pt idx="302">
                  <c:v>2848.6399000000001</c:v>
                </c:pt>
                <c:pt idx="303">
                  <c:v>0</c:v>
                </c:pt>
                <c:pt idx="304">
                  <c:v>0.26150000000000001</c:v>
                </c:pt>
                <c:pt idx="305">
                  <c:v>0</c:v>
                </c:pt>
                <c:pt idx="306">
                  <c:v>0</c:v>
                </c:pt>
                <c:pt idx="307">
                  <c:v>12.1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0.33300000000000002</c:v>
                </c:pt>
                <c:pt idx="313">
                  <c:v>0</c:v>
                </c:pt>
                <c:pt idx="314">
                  <c:v>1.04</c:v>
                </c:pt>
                <c:pt idx="315">
                  <c:v>1.59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5.84</c:v>
                </c:pt>
                <c:pt idx="319">
                  <c:v>0.63800000000000001</c:v>
                </c:pt>
                <c:pt idx="320">
                  <c:v>0</c:v>
                </c:pt>
                <c:pt idx="321">
                  <c:v>0</c:v>
                </c:pt>
                <c:pt idx="322">
                  <c:v>0.13800000000000001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43.65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1.32</c:v>
                </c:pt>
                <c:pt idx="334">
                  <c:v>0</c:v>
                </c:pt>
                <c:pt idx="335">
                  <c:v>0</c:v>
                </c:pt>
                <c:pt idx="336">
                  <c:v>1.5</c:v>
                </c:pt>
                <c:pt idx="337">
                  <c:v>0.01</c:v>
                </c:pt>
                <c:pt idx="338">
                  <c:v>0.7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0.27800000000000002</c:v>
                </c:pt>
                <c:pt idx="345">
                  <c:v>0.34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2.0699999999999998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1.54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1431.6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11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24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56</c:v>
                </c:pt>
                <c:pt idx="45">
                  <c:v>0</c:v>
                </c:pt>
                <c:pt idx="46">
                  <c:v>39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10</c:v>
                </c:pt>
                <c:pt idx="55">
                  <c:v>10</c:v>
                </c:pt>
                <c:pt idx="56">
                  <c:v>8</c:v>
                </c:pt>
                <c:pt idx="57">
                  <c:v>20</c:v>
                </c:pt>
                <c:pt idx="58">
                  <c:v>0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11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20</c:v>
                </c:pt>
                <c:pt idx="70">
                  <c:v>0</c:v>
                </c:pt>
                <c:pt idx="71">
                  <c:v>14</c:v>
                </c:pt>
                <c:pt idx="72">
                  <c:v>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48</c:v>
                </c:pt>
                <c:pt idx="78">
                  <c:v>0</c:v>
                </c:pt>
                <c:pt idx="79">
                  <c:v>0</c:v>
                </c:pt>
                <c:pt idx="80">
                  <c:v>10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21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23</c:v>
                </c:pt>
                <c:pt idx="91">
                  <c:v>0</c:v>
                </c:pt>
                <c:pt idx="92">
                  <c:v>38</c:v>
                </c:pt>
                <c:pt idx="93">
                  <c:v>16</c:v>
                </c:pt>
                <c:pt idx="94">
                  <c:v>0</c:v>
                </c:pt>
                <c:pt idx="95">
                  <c:v>32</c:v>
                </c:pt>
                <c:pt idx="96">
                  <c:v>41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26</c:v>
                </c:pt>
                <c:pt idx="103">
                  <c:v>7</c:v>
                </c:pt>
                <c:pt idx="104">
                  <c:v>8</c:v>
                </c:pt>
                <c:pt idx="105">
                  <c:v>24</c:v>
                </c:pt>
                <c:pt idx="106">
                  <c:v>17</c:v>
                </c:pt>
                <c:pt idx="107">
                  <c:v>9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11</c:v>
                </c:pt>
                <c:pt idx="120">
                  <c:v>0</c:v>
                </c:pt>
                <c:pt idx="121">
                  <c:v>0</c:v>
                </c:pt>
                <c:pt idx="122">
                  <c:v>11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9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12</c:v>
                </c:pt>
                <c:pt idx="134">
                  <c:v>0</c:v>
                </c:pt>
                <c:pt idx="135">
                  <c:v>0</c:v>
                </c:pt>
                <c:pt idx="136">
                  <c:v>12</c:v>
                </c:pt>
                <c:pt idx="137">
                  <c:v>8</c:v>
                </c:pt>
                <c:pt idx="138">
                  <c:v>14</c:v>
                </c:pt>
                <c:pt idx="139">
                  <c:v>24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12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34</c:v>
                </c:pt>
                <c:pt idx="155">
                  <c:v>0</c:v>
                </c:pt>
                <c:pt idx="156">
                  <c:v>11</c:v>
                </c:pt>
                <c:pt idx="157">
                  <c:v>31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38</c:v>
                </c:pt>
                <c:pt idx="166">
                  <c:v>0</c:v>
                </c:pt>
                <c:pt idx="167">
                  <c:v>13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11</c:v>
                </c:pt>
                <c:pt idx="173">
                  <c:v>0</c:v>
                </c:pt>
                <c:pt idx="174">
                  <c:v>0</c:v>
                </c:pt>
                <c:pt idx="175">
                  <c:v>37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25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7</c:v>
                </c:pt>
                <c:pt idx="189">
                  <c:v>15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20</c:v>
                </c:pt>
                <c:pt idx="198">
                  <c:v>0</c:v>
                </c:pt>
                <c:pt idx="199">
                  <c:v>10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9</c:v>
                </c:pt>
                <c:pt idx="207">
                  <c:v>26</c:v>
                </c:pt>
                <c:pt idx="208">
                  <c:v>8</c:v>
                </c:pt>
                <c:pt idx="209">
                  <c:v>0</c:v>
                </c:pt>
                <c:pt idx="210">
                  <c:v>26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6</c:v>
                </c:pt>
                <c:pt idx="215">
                  <c:v>0</c:v>
                </c:pt>
                <c:pt idx="216">
                  <c:v>22</c:v>
                </c:pt>
                <c:pt idx="217">
                  <c:v>0</c:v>
                </c:pt>
                <c:pt idx="218">
                  <c:v>41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12</c:v>
                </c:pt>
                <c:pt idx="225">
                  <c:v>0</c:v>
                </c:pt>
                <c:pt idx="226">
                  <c:v>9</c:v>
                </c:pt>
                <c:pt idx="227">
                  <c:v>14</c:v>
                </c:pt>
                <c:pt idx="228">
                  <c:v>13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40</c:v>
                </c:pt>
                <c:pt idx="233">
                  <c:v>0</c:v>
                </c:pt>
                <c:pt idx="234">
                  <c:v>40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11</c:v>
                </c:pt>
                <c:pt idx="239">
                  <c:v>0</c:v>
                </c:pt>
                <c:pt idx="240">
                  <c:v>10</c:v>
                </c:pt>
                <c:pt idx="241">
                  <c:v>52</c:v>
                </c:pt>
                <c:pt idx="242">
                  <c:v>41</c:v>
                </c:pt>
                <c:pt idx="243">
                  <c:v>14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</c:v>
                </c:pt>
                <c:pt idx="249">
                  <c:v>12</c:v>
                </c:pt>
                <c:pt idx="250">
                  <c:v>41</c:v>
                </c:pt>
                <c:pt idx="251">
                  <c:v>8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21</c:v>
                </c:pt>
                <c:pt idx="262">
                  <c:v>27</c:v>
                </c:pt>
                <c:pt idx="263">
                  <c:v>0</c:v>
                </c:pt>
                <c:pt idx="264">
                  <c:v>10</c:v>
                </c:pt>
                <c:pt idx="265">
                  <c:v>27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10</c:v>
                </c:pt>
                <c:pt idx="271">
                  <c:v>39</c:v>
                </c:pt>
                <c:pt idx="272">
                  <c:v>7</c:v>
                </c:pt>
                <c:pt idx="273">
                  <c:v>9</c:v>
                </c:pt>
                <c:pt idx="274">
                  <c:v>11</c:v>
                </c:pt>
                <c:pt idx="275">
                  <c:v>0</c:v>
                </c:pt>
                <c:pt idx="276">
                  <c:v>0</c:v>
                </c:pt>
                <c:pt idx="277">
                  <c:v>11</c:v>
                </c:pt>
                <c:pt idx="278">
                  <c:v>0</c:v>
                </c:pt>
                <c:pt idx="279">
                  <c:v>10</c:v>
                </c:pt>
                <c:pt idx="280">
                  <c:v>8</c:v>
                </c:pt>
                <c:pt idx="281">
                  <c:v>0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24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26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8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0</c:v>
                </c:pt>
                <c:pt idx="319">
                  <c:v>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12</c:v>
                </c:pt>
                <c:pt idx="337">
                  <c:v>0</c:v>
                </c:pt>
                <c:pt idx="338">
                  <c:v>48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19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11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11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34</c:v>
                </c:pt>
                <c:pt idx="21">
                  <c:v>19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19</c:v>
                </c:pt>
                <c:pt idx="35">
                  <c:v>39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23</c:v>
                </c:pt>
                <c:pt idx="56">
                  <c:v>3</c:v>
                </c:pt>
                <c:pt idx="57">
                  <c:v>43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17</c:v>
                </c:pt>
                <c:pt idx="63">
                  <c:v>22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19</c:v>
                </c:pt>
                <c:pt idx="72">
                  <c:v>46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25</c:v>
                </c:pt>
                <c:pt idx="78">
                  <c:v>0</c:v>
                </c:pt>
                <c:pt idx="79">
                  <c:v>11</c:v>
                </c:pt>
                <c:pt idx="80">
                  <c:v>0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7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19</c:v>
                </c:pt>
                <c:pt idx="105">
                  <c:v>1</c:v>
                </c:pt>
                <c:pt idx="106">
                  <c:v>27</c:v>
                </c:pt>
                <c:pt idx="107">
                  <c:v>17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</c:v>
                </c:pt>
                <c:pt idx="119">
                  <c:v>19</c:v>
                </c:pt>
                <c:pt idx="120">
                  <c:v>0</c:v>
                </c:pt>
                <c:pt idx="121">
                  <c:v>11</c:v>
                </c:pt>
                <c:pt idx="122">
                  <c:v>19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19</c:v>
                </c:pt>
                <c:pt idx="127">
                  <c:v>14</c:v>
                </c:pt>
                <c:pt idx="128">
                  <c:v>3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9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15</c:v>
                </c:pt>
                <c:pt idx="138">
                  <c:v>3</c:v>
                </c:pt>
                <c:pt idx="139">
                  <c:v>0</c:v>
                </c:pt>
                <c:pt idx="140">
                  <c:v>4</c:v>
                </c:pt>
                <c:pt idx="141">
                  <c:v>0</c:v>
                </c:pt>
                <c:pt idx="142">
                  <c:v>0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19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19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19</c:v>
                </c:pt>
                <c:pt idx="168">
                  <c:v>7</c:v>
                </c:pt>
                <c:pt idx="169">
                  <c:v>0</c:v>
                </c:pt>
                <c:pt idx="170">
                  <c:v>0</c:v>
                </c:pt>
                <c:pt idx="171">
                  <c:v>3</c:v>
                </c:pt>
                <c:pt idx="172">
                  <c:v>19</c:v>
                </c:pt>
                <c:pt idx="173">
                  <c:v>19</c:v>
                </c:pt>
                <c:pt idx="174">
                  <c:v>0</c:v>
                </c:pt>
                <c:pt idx="175">
                  <c:v>39</c:v>
                </c:pt>
                <c:pt idx="176">
                  <c:v>0</c:v>
                </c:pt>
                <c:pt idx="177">
                  <c:v>19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28</c:v>
                </c:pt>
                <c:pt idx="186">
                  <c:v>0</c:v>
                </c:pt>
                <c:pt idx="187">
                  <c:v>0</c:v>
                </c:pt>
                <c:pt idx="188">
                  <c:v>19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29</c:v>
                </c:pt>
                <c:pt idx="198">
                  <c:v>0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0</c:v>
                </c:pt>
                <c:pt idx="206">
                  <c:v>26</c:v>
                </c:pt>
                <c:pt idx="207">
                  <c:v>44</c:v>
                </c:pt>
                <c:pt idx="208">
                  <c:v>18</c:v>
                </c:pt>
                <c:pt idx="209">
                  <c:v>0</c:v>
                </c:pt>
                <c:pt idx="210">
                  <c:v>4</c:v>
                </c:pt>
                <c:pt idx="211">
                  <c:v>0</c:v>
                </c:pt>
                <c:pt idx="212">
                  <c:v>26</c:v>
                </c:pt>
                <c:pt idx="213">
                  <c:v>0</c:v>
                </c:pt>
                <c:pt idx="214">
                  <c:v>1</c:v>
                </c:pt>
                <c:pt idx="215">
                  <c:v>8</c:v>
                </c:pt>
                <c:pt idx="216">
                  <c:v>13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</c:v>
                </c:pt>
                <c:pt idx="225">
                  <c:v>0</c:v>
                </c:pt>
                <c:pt idx="226">
                  <c:v>37</c:v>
                </c:pt>
                <c:pt idx="227">
                  <c:v>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27</c:v>
                </c:pt>
                <c:pt idx="233">
                  <c:v>0</c:v>
                </c:pt>
                <c:pt idx="234">
                  <c:v>12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19</c:v>
                </c:pt>
                <c:pt idx="239">
                  <c:v>0</c:v>
                </c:pt>
                <c:pt idx="240">
                  <c:v>19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33</c:v>
                </c:pt>
                <c:pt idx="250">
                  <c:v>1</c:v>
                </c:pt>
                <c:pt idx="251">
                  <c:v>23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12</c:v>
                </c:pt>
                <c:pt idx="260">
                  <c:v>0</c:v>
                </c:pt>
                <c:pt idx="261">
                  <c:v>9</c:v>
                </c:pt>
                <c:pt idx="262">
                  <c:v>0</c:v>
                </c:pt>
                <c:pt idx="263">
                  <c:v>0</c:v>
                </c:pt>
                <c:pt idx="264">
                  <c:v>19</c:v>
                </c:pt>
                <c:pt idx="265">
                  <c:v>39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24</c:v>
                </c:pt>
                <c:pt idx="271">
                  <c:v>19</c:v>
                </c:pt>
                <c:pt idx="272">
                  <c:v>29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19</c:v>
                </c:pt>
                <c:pt idx="278">
                  <c:v>0</c:v>
                </c:pt>
                <c:pt idx="279">
                  <c:v>1</c:v>
                </c:pt>
                <c:pt idx="280">
                  <c:v>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14</c:v>
                </c:pt>
                <c:pt idx="291">
                  <c:v>0</c:v>
                </c:pt>
                <c:pt idx="292">
                  <c:v>15</c:v>
                </c:pt>
                <c:pt idx="293">
                  <c:v>0</c:v>
                </c:pt>
                <c:pt idx="294">
                  <c:v>2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29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37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19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27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8</c:v>
                </c:pt>
                <c:pt idx="331">
                  <c:v>0</c:v>
                </c:pt>
                <c:pt idx="332">
                  <c:v>35</c:v>
                </c:pt>
                <c:pt idx="333">
                  <c:v>12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24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24</c:v>
                </c:pt>
                <c:pt idx="352">
                  <c:v>0</c:v>
                </c:pt>
                <c:pt idx="353">
                  <c:v>0</c:v>
                </c:pt>
                <c:pt idx="354">
                  <c:v>23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19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4.2949999999999999</c:v>
                </c:pt>
                <c:pt idx="21">
                  <c:v>1.8480000000000001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7.38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0.65</c:v>
                </c:pt>
                <c:pt idx="45">
                  <c:v>0</c:v>
                </c:pt>
                <c:pt idx="46">
                  <c:v>2.33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5.86</c:v>
                </c:pt>
                <c:pt idx="55">
                  <c:v>1.855</c:v>
                </c:pt>
                <c:pt idx="56">
                  <c:v>1.575</c:v>
                </c:pt>
                <c:pt idx="57">
                  <c:v>0.252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15507.7598</c:v>
                </c:pt>
                <c:pt idx="70">
                  <c:v>0</c:v>
                </c:pt>
                <c:pt idx="71">
                  <c:v>13.45</c:v>
                </c:pt>
                <c:pt idx="72">
                  <c:v>8.5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2.9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1.925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33.58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1.98</c:v>
                </c:pt>
                <c:pt idx="94">
                  <c:v>0</c:v>
                </c:pt>
                <c:pt idx="95">
                  <c:v>0.81</c:v>
                </c:pt>
                <c:pt idx="96">
                  <c:v>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1.18</c:v>
                </c:pt>
                <c:pt idx="103">
                  <c:v>14.85</c:v>
                </c:pt>
                <c:pt idx="104">
                  <c:v>2.335</c:v>
                </c:pt>
                <c:pt idx="105">
                  <c:v>7.9000000000000001E-2</c:v>
                </c:pt>
                <c:pt idx="106">
                  <c:v>7.58</c:v>
                </c:pt>
                <c:pt idx="107">
                  <c:v>2.36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2.46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7.9699999999999993E-2</c:v>
                </c:pt>
                <c:pt idx="134">
                  <c:v>0</c:v>
                </c:pt>
                <c:pt idx="135">
                  <c:v>0</c:v>
                </c:pt>
                <c:pt idx="136">
                  <c:v>7.8</c:v>
                </c:pt>
                <c:pt idx="137">
                  <c:v>0.378</c:v>
                </c:pt>
                <c:pt idx="138">
                  <c:v>0.47199999999999998</c:v>
                </c:pt>
                <c:pt idx="139">
                  <c:v>0.20599999999999999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1.44</c:v>
                </c:pt>
                <c:pt idx="155">
                  <c:v>0</c:v>
                </c:pt>
                <c:pt idx="156">
                  <c:v>18.98</c:v>
                </c:pt>
                <c:pt idx="157">
                  <c:v>0.626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1.635</c:v>
                </c:pt>
                <c:pt idx="166">
                  <c:v>0</c:v>
                </c:pt>
                <c:pt idx="167">
                  <c:v>0.36499999999999999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0</c:v>
                </c:pt>
                <c:pt idx="174">
                  <c:v>0</c:v>
                </c:pt>
                <c:pt idx="175">
                  <c:v>2.48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0.44900000000000001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1.83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1.78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0.83799999999999997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1.05</c:v>
                </c:pt>
                <c:pt idx="215">
                  <c:v>0</c:v>
                </c:pt>
                <c:pt idx="216">
                  <c:v>0.27</c:v>
                </c:pt>
                <c:pt idx="217">
                  <c:v>0</c:v>
                </c:pt>
                <c:pt idx="218">
                  <c:v>1.63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3.9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0.51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0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26.7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0.61499999999999999</c:v>
                </c:pt>
                <c:pt idx="249">
                  <c:v>35.299999999999997</c:v>
                </c:pt>
                <c:pt idx="250">
                  <c:v>3.06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30.85</c:v>
                </c:pt>
                <c:pt idx="263">
                  <c:v>0</c:v>
                </c:pt>
                <c:pt idx="264">
                  <c:v>2.62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10.68</c:v>
                </c:pt>
                <c:pt idx="272">
                  <c:v>1.0549999999999999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5.39</c:v>
                </c:pt>
                <c:pt idx="280">
                  <c:v>0.82</c:v>
                </c:pt>
                <c:pt idx="281">
                  <c:v>0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0.29599999999999999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11.42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0</c:v>
                </c:pt>
                <c:pt idx="319">
                  <c:v>0.61399999999999999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0.59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0.32800000000000001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2.6850000000000001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4.2699999999999996</c:v>
                </c:pt>
                <c:pt idx="21">
                  <c:v>1.6930000000000001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7.02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0.75800000000000001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5.58</c:v>
                </c:pt>
                <c:pt idx="55">
                  <c:v>1.85</c:v>
                </c:pt>
                <c:pt idx="56">
                  <c:v>1.5149999999999999</c:v>
                </c:pt>
                <c:pt idx="57">
                  <c:v>0.24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9.39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14808.669900000001</c:v>
                </c:pt>
                <c:pt idx="70">
                  <c:v>0</c:v>
                </c:pt>
                <c:pt idx="71">
                  <c:v>12.86</c:v>
                </c:pt>
                <c:pt idx="72">
                  <c:v>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2.8450000000000002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1.64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2.17</c:v>
                </c:pt>
                <c:pt idx="105">
                  <c:v>0</c:v>
                </c:pt>
                <c:pt idx="106">
                  <c:v>7.5</c:v>
                </c:pt>
                <c:pt idx="107">
                  <c:v>2.19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1.0900000000000001</c:v>
                </c:pt>
                <c:pt idx="119">
                  <c:v>8.1479999999999997</c:v>
                </c:pt>
                <c:pt idx="120">
                  <c:v>0</c:v>
                </c:pt>
                <c:pt idx="121">
                  <c:v>0</c:v>
                </c:pt>
                <c:pt idx="122">
                  <c:v>2.319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3.33</c:v>
                </c:pt>
                <c:pt idx="127">
                  <c:v>0</c:v>
                </c:pt>
                <c:pt idx="128">
                  <c:v>5.95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7.5899999999999995E-2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0.29599999999999999</c:v>
                </c:pt>
                <c:pt idx="138">
                  <c:v>0.49099999999999999</c:v>
                </c:pt>
                <c:pt idx="139">
                  <c:v>0.23799999999999999</c:v>
                </c:pt>
                <c:pt idx="140">
                  <c:v>4.1900000000000004</c:v>
                </c:pt>
                <c:pt idx="141">
                  <c:v>0</c:v>
                </c:pt>
                <c:pt idx="142">
                  <c:v>0</c:v>
                </c:pt>
                <c:pt idx="143">
                  <c:v>425.69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2384.8899000000001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0.60299999999999998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0.32900000000000001</c:v>
                </c:pt>
                <c:pt idx="168">
                  <c:v>1.73</c:v>
                </c:pt>
                <c:pt idx="169">
                  <c:v>0</c:v>
                </c:pt>
                <c:pt idx="170">
                  <c:v>0</c:v>
                </c:pt>
                <c:pt idx="171">
                  <c:v>4.72</c:v>
                </c:pt>
                <c:pt idx="172">
                  <c:v>1.012</c:v>
                </c:pt>
                <c:pt idx="173">
                  <c:v>5.82</c:v>
                </c:pt>
                <c:pt idx="174">
                  <c:v>0</c:v>
                </c:pt>
                <c:pt idx="175">
                  <c:v>2.36</c:v>
                </c:pt>
                <c:pt idx="176">
                  <c:v>0</c:v>
                </c:pt>
                <c:pt idx="177">
                  <c:v>2.92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0.41699999999999998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330</c:v>
                </c:pt>
                <c:pt idx="186">
                  <c:v>0</c:v>
                </c:pt>
                <c:pt idx="187">
                  <c:v>0</c:v>
                </c:pt>
                <c:pt idx="188">
                  <c:v>1.24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0.43</c:v>
                </c:pt>
                <c:pt idx="198">
                  <c:v>0</c:v>
                </c:pt>
                <c:pt idx="199">
                  <c:v>1.278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0</c:v>
                </c:pt>
                <c:pt idx="206">
                  <c:v>1.78</c:v>
                </c:pt>
                <c:pt idx="207">
                  <c:v>0</c:v>
                </c:pt>
                <c:pt idx="208">
                  <c:v>0.96</c:v>
                </c:pt>
                <c:pt idx="209">
                  <c:v>0</c:v>
                </c:pt>
                <c:pt idx="210">
                  <c:v>0.79400000000000004</c:v>
                </c:pt>
                <c:pt idx="211">
                  <c:v>0</c:v>
                </c:pt>
                <c:pt idx="212">
                  <c:v>7.02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3.8</c:v>
                </c:pt>
                <c:pt idx="227">
                  <c:v>2.25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0</c:v>
                </c:pt>
                <c:pt idx="240">
                  <c:v>2.6749999999999998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0.55500000000000005</c:v>
                </c:pt>
                <c:pt idx="249">
                  <c:v>32.82</c:v>
                </c:pt>
                <c:pt idx="250">
                  <c:v>2.98</c:v>
                </c:pt>
                <c:pt idx="251">
                  <c:v>0.74399999999999999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0.57499999999999996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0</c:v>
                </c:pt>
                <c:pt idx="264">
                  <c:v>2.5099999999999998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14.56</c:v>
                </c:pt>
                <c:pt idx="271">
                  <c:v>10.6</c:v>
                </c:pt>
                <c:pt idx="272">
                  <c:v>1.01</c:v>
                </c:pt>
                <c:pt idx="273">
                  <c:v>6.6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4.1550000000000002</c:v>
                </c:pt>
                <c:pt idx="278">
                  <c:v>0</c:v>
                </c:pt>
                <c:pt idx="279">
                  <c:v>5.16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4.0549999999999997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0.31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1.65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0.26500000000000001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0.34599999999999997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5.8</c:v>
                </c:pt>
                <c:pt idx="319">
                  <c:v>0.57999999999999996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41.95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0.28000000000000003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</c:v>
                </c:pt>
                <c:pt idx="352">
                  <c:v>0</c:v>
                </c:pt>
                <c:pt idx="353">
                  <c:v>0</c:v>
                </c:pt>
                <c:pt idx="354">
                  <c:v>1.35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1357.6801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80" zoomScaleNormal="80" workbookViewId="0">
      <selection activeCell="E35" sqref="E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45717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1.948</v>
      </c>
      <c r="C4" s="109">
        <f>((B4-K4)/K4)*100</f>
        <v>20.470006184291897</v>
      </c>
      <c r="D4" s="62">
        <f>ALL!D16</f>
        <v>11</v>
      </c>
      <c r="E4" s="62">
        <f>ALL!E16</f>
        <v>19</v>
      </c>
      <c r="F4" s="82">
        <f>ALL!F16</f>
        <v>1.8480000000000001</v>
      </c>
      <c r="G4" s="82">
        <f>ALL!G16</f>
        <v>1.6930000000000001</v>
      </c>
      <c r="H4" s="63">
        <f>ALL!C16</f>
        <v>1.8</v>
      </c>
      <c r="I4" s="64" t="str">
        <f t="shared" ref="I4:I24" si="0">IF(B4&gt;H4,"Long","Short")</f>
        <v>Long</v>
      </c>
      <c r="J4" s="99">
        <f t="shared" ref="J4:J24" si="1">((B4-H4)/H4)*100</f>
        <v>8.2222222222222161</v>
      </c>
      <c r="K4" s="136">
        <v>1.617</v>
      </c>
      <c r="L4" s="106">
        <f>C34/100</f>
        <v>8.2792225907944203E-2</v>
      </c>
      <c r="M4" s="24"/>
      <c r="N4" s="94">
        <f>C36/100</f>
        <v>9.3980281287635942E-2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20.470006184291897</v>
      </c>
      <c r="S4" s="32">
        <f t="shared" ref="S4:S24" si="4">B4*P4</f>
        <v>4462.2090290661718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15.02</v>
      </c>
      <c r="C5" s="95">
        <f>((B5-K5)/K5)*100</f>
        <v>0.94086021505375528</v>
      </c>
      <c r="D5" s="33">
        <f>ALL!D251</f>
        <v>10</v>
      </c>
      <c r="E5" s="33">
        <f>ALL!E251</f>
        <v>24</v>
      </c>
      <c r="F5" s="83">
        <f>ALL!F251</f>
        <v>15.07</v>
      </c>
      <c r="G5" s="83">
        <f>ALL!G251</f>
        <v>14.56</v>
      </c>
      <c r="H5" s="34">
        <f>ALL!C251</f>
        <v>14.38</v>
      </c>
      <c r="I5" s="65" t="str">
        <f t="shared" si="0"/>
        <v>Long</v>
      </c>
      <c r="J5" s="100">
        <f t="shared" si="1"/>
        <v>4.4506258692628569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0.94086021505375528</v>
      </c>
      <c r="S5" s="36">
        <f t="shared" si="4"/>
        <v>3738.8494623655911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35.5</v>
      </c>
      <c r="C6" s="110">
        <f t="shared" ref="C6:C25" si="6">((B6-K6)/K6)*100</f>
        <v>5.9069212410501093</v>
      </c>
      <c r="D6" s="37">
        <f>ALL!D232</f>
        <v>12</v>
      </c>
      <c r="E6" s="37">
        <f>ALL!E232</f>
        <v>33</v>
      </c>
      <c r="F6" s="84">
        <f>ALL!F232</f>
        <v>35.299999999999997</v>
      </c>
      <c r="G6" s="84">
        <f>ALL!G232</f>
        <v>32.82</v>
      </c>
      <c r="H6" s="34">
        <f>ALL!C232</f>
        <v>33.200000000000003</v>
      </c>
      <c r="I6" s="65" t="str">
        <f t="shared" si="0"/>
        <v>Long</v>
      </c>
      <c r="J6" s="101">
        <f t="shared" si="1"/>
        <v>6.9277108433734842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5.9069212410501093</v>
      </c>
      <c r="S6" s="40">
        <f t="shared" si="4"/>
        <v>3922.7923627684959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17.100000000000001</v>
      </c>
      <c r="C7" s="95">
        <f>((B7-K7)/K7)*100</f>
        <v>8.9171974522293134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16.62</v>
      </c>
      <c r="I7" s="65" t="str">
        <f t="shared" si="0"/>
        <v>Long</v>
      </c>
      <c r="J7" s="100">
        <f>((B7-H7)/H7)*100</f>
        <v>2.8880866425992804</v>
      </c>
      <c r="K7" s="137">
        <v>15.7</v>
      </c>
      <c r="L7" s="25"/>
      <c r="M7" s="42">
        <f>-N4+L4</f>
        <v>-1.1188055379691739E-2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8.9171974522293134</v>
      </c>
      <c r="S7" s="36">
        <f t="shared" si="4"/>
        <v>4034.2929936305736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7.8</v>
      </c>
      <c r="C8" s="110">
        <f t="shared" si="6"/>
        <v>3.174603174603178</v>
      </c>
      <c r="D8" s="37">
        <f>ALL!D96</f>
        <v>17</v>
      </c>
      <c r="E8" s="37">
        <f>ALL!E96</f>
        <v>27</v>
      </c>
      <c r="F8" s="84">
        <f>ALL!F96</f>
        <v>7.58</v>
      </c>
      <c r="G8" s="84">
        <f>ALL!G96</f>
        <v>7.5</v>
      </c>
      <c r="H8" s="34">
        <f>ALL!C96</f>
        <v>7.6</v>
      </c>
      <c r="I8" s="65" t="str">
        <f t="shared" si="0"/>
        <v>Long</v>
      </c>
      <c r="J8" s="101">
        <f t="shared" si="1"/>
        <v>2.6315789473684239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3.174603174603178</v>
      </c>
      <c r="S8" s="40">
        <f t="shared" si="4"/>
        <v>3821.5873015873017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5.14</v>
      </c>
      <c r="C9" s="95">
        <f>((B9-K9)/K9)*100</f>
        <v>-7.5539568345323733</v>
      </c>
      <c r="D9" s="33">
        <f>ALL!D260</f>
        <v>10</v>
      </c>
      <c r="E9" s="33">
        <f>ALL!E260</f>
        <v>1</v>
      </c>
      <c r="F9" s="83">
        <f>ALL!F260</f>
        <v>5.39</v>
      </c>
      <c r="G9" s="83">
        <f>ALL!G260</f>
        <v>5.16</v>
      </c>
      <c r="H9" s="34">
        <f>ALL!C260</f>
        <v>5.54</v>
      </c>
      <c r="I9" s="65" t="str">
        <f t="shared" si="0"/>
        <v>Short</v>
      </c>
      <c r="J9" s="100">
        <f t="shared" si="1"/>
        <v>-7.2202166064982016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-7.5539568345323733</v>
      </c>
      <c r="S9" s="36">
        <f t="shared" si="4"/>
        <v>3424.201438848921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6.12</v>
      </c>
      <c r="C10" s="110">
        <f t="shared" si="6"/>
        <v>2.1702838063439049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6</v>
      </c>
      <c r="I10" s="65" t="str">
        <f t="shared" si="0"/>
        <v>Long</v>
      </c>
      <c r="J10" s="101">
        <f>((B10-H10)/H10)*100</f>
        <v>2.0000000000000018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2.1702838063439049</v>
      </c>
      <c r="S10" s="40">
        <f t="shared" si="4"/>
        <v>3784.3873121869779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0.57999999999999996</v>
      </c>
      <c r="C11" s="95">
        <f t="shared" si="6"/>
        <v>3.942652329749087</v>
      </c>
      <c r="D11" s="33">
        <f>ALL!D294</f>
        <v>9</v>
      </c>
      <c r="E11" s="33">
        <f>ALL!E294</f>
        <v>0</v>
      </c>
      <c r="F11" s="83">
        <f>ALL!F294</f>
        <v>0.61399999999999999</v>
      </c>
      <c r="G11" s="83">
        <f>ALL!G294</f>
        <v>0.57999999999999996</v>
      </c>
      <c r="H11" s="34">
        <f>ALL!C294</f>
        <v>0.63800000000000001</v>
      </c>
      <c r="I11" s="65" t="str">
        <f t="shared" si="0"/>
        <v>Short</v>
      </c>
      <c r="J11" s="100">
        <f t="shared" si="1"/>
        <v>-9.0909090909090988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3.942652329749087</v>
      </c>
      <c r="S11" s="36">
        <f t="shared" si="4"/>
        <v>3850.0358422939062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5.25</v>
      </c>
      <c r="C12" s="110">
        <f>((B12-K12)/K12)*100</f>
        <v>7.6923076923076925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7.3619631901840563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7.6923076923076925</v>
      </c>
      <c r="S12" s="40">
        <f t="shared" si="4"/>
        <v>3988.9230769230771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13.22</v>
      </c>
      <c r="C13" s="95">
        <f t="shared" si="6"/>
        <v>7.1312803889789365</v>
      </c>
      <c r="D13" s="33">
        <f>ALL!D64</f>
        <v>14</v>
      </c>
      <c r="E13" s="33">
        <f>ALL!E64</f>
        <v>19</v>
      </c>
      <c r="F13" s="83">
        <f>ALL!F64</f>
        <v>13.45</v>
      </c>
      <c r="G13" s="83">
        <f>ALL!G64</f>
        <v>12.86</v>
      </c>
      <c r="H13" s="34">
        <f>ALL!C64</f>
        <v>12.53</v>
      </c>
      <c r="I13" s="65" t="str">
        <f t="shared" si="0"/>
        <v>Long</v>
      </c>
      <c r="J13" s="100">
        <f t="shared" si="1"/>
        <v>5.5067837190742326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7.1312803889789365</v>
      </c>
      <c r="S13" s="36">
        <f t="shared" si="4"/>
        <v>3968.1426256077798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1.67</v>
      </c>
      <c r="C14" s="110">
        <f t="shared" si="6"/>
        <v>25.253131328283207</v>
      </c>
      <c r="D14" s="37" t="str">
        <f>ALL!D154</f>
        <v>N/A</v>
      </c>
      <c r="E14" s="37">
        <f>ALL!E154</f>
        <v>7</v>
      </c>
      <c r="F14" s="84" t="str">
        <f>ALL!F154</f>
        <v>N/A</v>
      </c>
      <c r="G14" s="84">
        <f>ALL!G154</f>
        <v>1.73</v>
      </c>
      <c r="H14" s="34">
        <f>ALL!C154</f>
        <v>1.77</v>
      </c>
      <c r="I14" s="65" t="str">
        <f t="shared" si="0"/>
        <v>Short</v>
      </c>
      <c r="J14" s="101">
        <f t="shared" si="1"/>
        <v>-5.6497175141242986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25.253131328283207</v>
      </c>
      <c r="S14" s="36">
        <f t="shared" si="4"/>
        <v>4639.3759843996104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5.97</v>
      </c>
      <c r="C15" s="95">
        <f t="shared" si="6"/>
        <v>0.5050505050504942</v>
      </c>
      <c r="D15" s="33">
        <f>ALL!D5159</f>
        <v>0</v>
      </c>
      <c r="E15" s="33">
        <f>ALL!E159</f>
        <v>19</v>
      </c>
      <c r="F15" s="83" t="str">
        <f>ALL!F159</f>
        <v>N/A</v>
      </c>
      <c r="G15" s="83">
        <f>ALL!G159</f>
        <v>5.82</v>
      </c>
      <c r="H15" s="34">
        <f>ALL!C159</f>
        <v>6.02</v>
      </c>
      <c r="I15" s="65" t="str">
        <f t="shared" si="0"/>
        <v>Short</v>
      </c>
      <c r="J15" s="100">
        <f t="shared" si="1"/>
        <v>-0.83056478405315326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0.5050505050504942</v>
      </c>
      <c r="S15" s="36">
        <f t="shared" si="4"/>
        <v>3722.7070707070707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2.15</v>
      </c>
      <c r="C16" s="110">
        <f t="shared" si="6"/>
        <v>11.979166666666666</v>
      </c>
      <c r="D16" s="37">
        <f>ALL!D330</f>
        <v>11</v>
      </c>
      <c r="E16" s="37">
        <f>ALL!E330</f>
        <v>24</v>
      </c>
      <c r="F16" s="84">
        <f>ALL!F330</f>
        <v>2.06</v>
      </c>
      <c r="G16" s="84">
        <f>ALL!G330</f>
        <v>2.06</v>
      </c>
      <c r="H16" s="34">
        <f>ALL!C330</f>
        <v>2.0699999999999998</v>
      </c>
      <c r="I16" s="65" t="str">
        <f t="shared" si="0"/>
        <v>Long</v>
      </c>
      <c r="J16" s="101">
        <f t="shared" si="1"/>
        <v>3.8647342995169121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11.979166666666666</v>
      </c>
      <c r="S16" s="40">
        <f t="shared" si="4"/>
        <v>4147.708333333333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4.5330000000000004</v>
      </c>
      <c r="C17" s="95">
        <f t="shared" si="6"/>
        <v>17.740259740259749</v>
      </c>
      <c r="D17" s="33">
        <f>ALL!D258</f>
        <v>11</v>
      </c>
      <c r="E17" s="33">
        <f>ALL!E258</f>
        <v>19</v>
      </c>
      <c r="F17" s="83">
        <f>ALL!F258</f>
        <v>4.66</v>
      </c>
      <c r="G17" s="83">
        <f>ALL!G258</f>
        <v>4.1550000000000002</v>
      </c>
      <c r="H17" s="34">
        <f>ALL!C258</f>
        <v>4.3</v>
      </c>
      <c r="I17" s="65" t="str">
        <f t="shared" si="0"/>
        <v>Long</v>
      </c>
      <c r="J17" s="100">
        <f t="shared" si="1"/>
        <v>5.418604651162803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17.740259740259749</v>
      </c>
      <c r="S17" s="36">
        <f t="shared" si="4"/>
        <v>4361.0992207792206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4.835</v>
      </c>
      <c r="C18" s="110">
        <f>((B18-K18)/K18)*100</f>
        <v>7.2062084257206251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4.7300000000000004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7.2062084257206251</v>
      </c>
      <c r="S18" s="40">
        <f t="shared" si="4"/>
        <v>3970.9179600886923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16.600000000000001</v>
      </c>
      <c r="C19" s="95">
        <f t="shared" si="6"/>
        <v>10.666666666666675</v>
      </c>
      <c r="D19" s="33" t="str">
        <f>ALL!D190</f>
        <v>N/A</v>
      </c>
      <c r="E19" s="33" t="str">
        <f>ALL!E190</f>
        <v>N/A</v>
      </c>
      <c r="F19" s="83" t="str">
        <f>ALL!F190</f>
        <v>N/A</v>
      </c>
      <c r="G19" s="83" t="str">
        <f>ALL!G190</f>
        <v>N/A</v>
      </c>
      <c r="H19" s="34">
        <f>ALL!C190</f>
        <v>16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10.666666666666675</v>
      </c>
      <c r="S19" s="36">
        <f t="shared" si="4"/>
        <v>4099.0933333333342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2.5030000000000001</v>
      </c>
      <c r="C20" s="110">
        <f>((B20-K20)/K20)*100</f>
        <v>12.242152466367719</v>
      </c>
      <c r="D20" s="37">
        <f>ALL!D112</f>
        <v>11</v>
      </c>
      <c r="E20" s="37">
        <v>2</v>
      </c>
      <c r="F20" s="84">
        <f>ALL!F112</f>
        <v>2.46</v>
      </c>
      <c r="G20" s="84">
        <f>ALL!G112</f>
        <v>2.319</v>
      </c>
      <c r="H20" s="34">
        <f>ALL!C112</f>
        <v>2.4470000000000001</v>
      </c>
      <c r="I20" s="65" t="str">
        <f>IF(B20&gt;H20,"Long","Short")</f>
        <v>Long</v>
      </c>
      <c r="J20" s="101">
        <f>((B20-H20)/H20)*100</f>
        <v>2.2885165508786289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12.242152466367719</v>
      </c>
      <c r="S20" s="40">
        <f t="shared" si="4"/>
        <v>4157.4493273542603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1.7150000000000001</v>
      </c>
      <c r="C21" s="95">
        <f>((B21-K21)/K21)*100</f>
        <v>13.576158940397356</v>
      </c>
      <c r="D21" s="33" t="str">
        <f>ALL!D341</f>
        <v>N/A</v>
      </c>
      <c r="E21" s="33" t="str">
        <f>ALL!E341</f>
        <v>N/A</v>
      </c>
      <c r="F21" s="83" t="str">
        <f>ALL!F341</f>
        <v>N/A</v>
      </c>
      <c r="G21" s="83" t="str">
        <f>ALL!G341</f>
        <v>N/A</v>
      </c>
      <c r="H21" s="34">
        <f>ALL!C341</f>
        <v>1.69</v>
      </c>
      <c r="I21" s="65" t="str">
        <f>IF(B21&gt;H21,"Long","Short")</f>
        <v>Long</v>
      </c>
      <c r="J21" s="100">
        <f>((B21-H21)/H21)*100</f>
        <v>1.4792899408284104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13.576158940397356</v>
      </c>
      <c r="S21" s="36">
        <f>P21*B21</f>
        <v>4206.8609271523183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5.68</v>
      </c>
      <c r="C22" s="110">
        <f>((B22-K22)/K22)*100</f>
        <v>4.4117647058823399</v>
      </c>
      <c r="D22" s="37">
        <f>ALL!D49</f>
        <v>10</v>
      </c>
      <c r="E22" s="37">
        <f>ALL!E49</f>
        <v>1</v>
      </c>
      <c r="F22" s="84">
        <f>ALL!F49</f>
        <v>5.86</v>
      </c>
      <c r="G22" s="84">
        <f>ALL!G49</f>
        <v>5.58</v>
      </c>
      <c r="H22" s="34">
        <f>ALL!C49</f>
        <v>5.92</v>
      </c>
      <c r="I22" s="65" t="str">
        <f>IF(B22&gt;H22,"Long","Short")</f>
        <v>Short</v>
      </c>
      <c r="J22" s="101">
        <f>((B22-H22)/H22)*100</f>
        <v>-4.0540540540540579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4.4117647058823399</v>
      </c>
      <c r="S22" s="40">
        <f t="shared" si="4"/>
        <v>3867.411764705882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8.9700000000000006</v>
      </c>
      <c r="C23" s="95">
        <f t="shared" si="6"/>
        <v>-4.9788135593220222</v>
      </c>
      <c r="D23" s="33" t="str">
        <f>ALL!D58</f>
        <v>N/A</v>
      </c>
      <c r="E23" s="33">
        <f>ALL!E58</f>
        <v>22</v>
      </c>
      <c r="F23" s="83" t="str">
        <f>ALL!F58</f>
        <v>N/A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39.719626168224309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-4.9788135593220222</v>
      </c>
      <c r="S23" s="36">
        <f>B23*P23</f>
        <v>3519.5847457627124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18.34</v>
      </c>
      <c r="C24" s="110">
        <f t="shared" si="6"/>
        <v>-0.75757575757576068</v>
      </c>
      <c r="D24" s="37">
        <f>ALL!D143</f>
        <v>11</v>
      </c>
      <c r="E24" s="37" t="str">
        <f>ALL!E143</f>
        <v>N/A</v>
      </c>
      <c r="F24" s="84">
        <f>ALL!F143</f>
        <v>18.98</v>
      </c>
      <c r="G24" s="84" t="str">
        <f>ALL!G143</f>
        <v>N/A</v>
      </c>
      <c r="H24" s="34">
        <f>ALL!C143</f>
        <v>17.96</v>
      </c>
      <c r="I24" s="65" t="str">
        <f t="shared" si="0"/>
        <v>Long</v>
      </c>
      <c r="J24" s="101">
        <f t="shared" si="1"/>
        <v>2.1158129175946492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-0.75757575757576068</v>
      </c>
      <c r="S24" s="40">
        <f t="shared" si="4"/>
        <v>3675.9393939393935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8.9239999999999995</v>
      </c>
      <c r="C25" s="95">
        <f t="shared" si="6"/>
        <v>16.501305483028712</v>
      </c>
      <c r="D25" s="33">
        <f>ALL!D109</f>
        <v>11</v>
      </c>
      <c r="E25" s="33">
        <f>ALL!E109</f>
        <v>19</v>
      </c>
      <c r="F25" s="83">
        <f>ALL!F109</f>
        <v>8.6</v>
      </c>
      <c r="G25" s="83">
        <f>ALL!G109</f>
        <v>8.1479999999999997</v>
      </c>
      <c r="H25" s="34">
        <f>ALL!C109</f>
        <v>8.32</v>
      </c>
      <c r="I25" s="65" t="str">
        <f t="shared" ref="I25:I30" si="7">IF(B25&gt;H25,"Long","Short")</f>
        <v>Long</v>
      </c>
      <c r="J25" s="100">
        <f t="shared" ref="J25:J30" si="8">((B25-H25)/H25)*100</f>
        <v>7.2596153846153753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16.501305483028712</v>
      </c>
      <c r="S25" s="36">
        <f t="shared" ref="S25:S30" si="11">B25*P25</f>
        <v>4315.2083550913831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0.79700000000000004</v>
      </c>
      <c r="C26" s="110">
        <f>((B26-K26)/K26)*100</f>
        <v>0.25157232704402538</v>
      </c>
      <c r="D26" s="37">
        <f>ALL!D195</f>
        <v>26</v>
      </c>
      <c r="E26" s="37">
        <f>ALL!E195</f>
        <v>4</v>
      </c>
      <c r="F26" s="84">
        <f>ALL!F195</f>
        <v>0.83799999999999997</v>
      </c>
      <c r="G26" s="84">
        <f>ALL!G195</f>
        <v>0.79400000000000004</v>
      </c>
      <c r="H26" s="34">
        <f>ALL!C195</f>
        <v>0.83</v>
      </c>
      <c r="I26" s="65" t="str">
        <f t="shared" si="7"/>
        <v>Short</v>
      </c>
      <c r="J26" s="101">
        <f t="shared" si="8"/>
        <v>-3.9759036144578217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0.25157232704402538</v>
      </c>
      <c r="S26" s="40">
        <f t="shared" si="11"/>
        <v>3713.3182389937106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1.022</v>
      </c>
      <c r="C27" s="95">
        <f>((B27-K27)/K27)*100</f>
        <v>-2.4809160305343534</v>
      </c>
      <c r="D27" s="33">
        <f>ALL!D158</f>
        <v>11</v>
      </c>
      <c r="E27" s="33">
        <f>ALL!E158</f>
        <v>19</v>
      </c>
      <c r="F27" s="83">
        <f>ALL!F158</f>
        <v>1.1140000000000001</v>
      </c>
      <c r="G27" s="83">
        <f>ALL!G158</f>
        <v>1.012</v>
      </c>
      <c r="H27" s="34">
        <f>ALL!C158</f>
        <v>0.997</v>
      </c>
      <c r="I27" s="65" t="str">
        <f t="shared" si="7"/>
        <v>Long</v>
      </c>
      <c r="J27" s="100">
        <f t="shared" si="8"/>
        <v>2.5075225677031114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-2.4809160305343534</v>
      </c>
      <c r="S27" s="36">
        <f t="shared" si="11"/>
        <v>3612.1068702290077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21.7</v>
      </c>
      <c r="C28" s="110">
        <f>((B28-K28)/K28)*100</f>
        <v>5.1356589147286762</v>
      </c>
      <c r="D28" s="37">
        <f>ALL!D222</f>
        <v>11</v>
      </c>
      <c r="E28" s="37">
        <f>ALL!E222</f>
        <v>19</v>
      </c>
      <c r="F28" s="84">
        <f>ALL!F222</f>
        <v>22.2</v>
      </c>
      <c r="G28" s="84">
        <f>ALL!G222</f>
        <v>20.54</v>
      </c>
      <c r="H28" s="34">
        <f>ALL!C222</f>
        <v>20.54</v>
      </c>
      <c r="I28" s="65" t="str">
        <f t="shared" si="7"/>
        <v>Long</v>
      </c>
      <c r="J28" s="101">
        <f t="shared" si="8"/>
        <v>5.6475170399221044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5.1356589147286762</v>
      </c>
      <c r="S28" s="36">
        <f t="shared" si="11"/>
        <v>3894.2248062015497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0.71399999999999997</v>
      </c>
      <c r="C29" s="95">
        <f>((B29-K29)/K29)*100</f>
        <v>3.4782608695652208</v>
      </c>
      <c r="D29" s="33">
        <f>ALL!D40</f>
        <v>56</v>
      </c>
      <c r="E29" s="33">
        <f>ALL!E40</f>
        <v>21</v>
      </c>
      <c r="F29" s="83">
        <f>ALL!F40</f>
        <v>0.65</v>
      </c>
      <c r="G29" s="83">
        <f>ALL!G40</f>
        <v>0.75800000000000001</v>
      </c>
      <c r="H29" s="34">
        <f>ALL!C40</f>
        <v>0.71399999999999997</v>
      </c>
      <c r="I29" s="65" t="str">
        <f t="shared" si="7"/>
        <v>Short</v>
      </c>
      <c r="J29" s="100">
        <f t="shared" si="8"/>
        <v>0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3.4782608695652208</v>
      </c>
      <c r="S29" s="36">
        <f t="shared" si="11"/>
        <v>3832.8347826086956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1.26</v>
      </c>
      <c r="C30" s="110">
        <f>((B30-K30)/K30)*100</f>
        <v>8.6206896551724235</v>
      </c>
      <c r="D30" s="37">
        <f>ALL!D319</f>
        <v>27</v>
      </c>
      <c r="E30" s="37">
        <f>ALL!E319</f>
        <v>39</v>
      </c>
      <c r="F30" s="84">
        <f>ALL!F319</f>
        <v>1.1000000000000001</v>
      </c>
      <c r="G30" s="84">
        <f>ALL!G319</f>
        <v>1.1000000000000001</v>
      </c>
      <c r="H30" s="34">
        <f>ALL!C319</f>
        <v>1.2</v>
      </c>
      <c r="I30" s="143" t="str">
        <f t="shared" si="7"/>
        <v>Long</v>
      </c>
      <c r="J30" s="101">
        <f t="shared" si="8"/>
        <v>5.0000000000000044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8.6206896551724235</v>
      </c>
      <c r="S30" s="36">
        <f t="shared" si="11"/>
        <v>4023.3103448275865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8.2792225907944204</v>
      </c>
      <c r="S31" s="87">
        <f>SUM(S4:S30)</f>
        <v>106754.57290478655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182.14289699747727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8.2792225907944204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1607.79</v>
      </c>
      <c r="C36" s="5">
        <f>((B36-K36)/K36)*100</f>
        <v>9.3980281287635936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3942.3899000000001</v>
      </c>
      <c r="C37" s="5">
        <f>((B37-K37)/K37)*100</f>
        <v>10.416553002825967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1492.0699</v>
      </c>
      <c r="C38" s="5">
        <f>((B38-K38)/K38)*100</f>
        <v>16.022293587969081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2486.5300000000002</v>
      </c>
      <c r="C39" s="5">
        <f>((B39-K39)/K39)*100</f>
        <v>6.5351328191945237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1399.7818911911331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2.5030000000000001</v>
      </c>
      <c r="C5" s="70">
        <f t="shared" si="0"/>
        <v>211.31840796019898</v>
      </c>
      <c r="D5" s="69">
        <f>ALL!D112</f>
        <v>11</v>
      </c>
      <c r="E5" s="69">
        <f>ALL!E112</f>
        <v>19</v>
      </c>
      <c r="F5" s="69">
        <f>ALL!F112</f>
        <v>2.46</v>
      </c>
      <c r="G5" s="69">
        <f>ALL!G112</f>
        <v>2.319</v>
      </c>
      <c r="H5" s="69">
        <f>ALL!C112</f>
        <v>2.4470000000000001</v>
      </c>
      <c r="I5" s="71" t="str">
        <f t="shared" si="1"/>
        <v>Long</v>
      </c>
      <c r="J5" s="72">
        <f t="shared" si="2"/>
        <v>2.2885165508786289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10.77</v>
      </c>
      <c r="C7" s="70">
        <f t="shared" si="0"/>
        <v>2347.7272727272725</v>
      </c>
      <c r="D7" s="69" t="str">
        <f>ALL!D39</f>
        <v>N/A</v>
      </c>
      <c r="E7" s="69">
        <f>ALL!E29</f>
        <v>19</v>
      </c>
      <c r="F7" s="69">
        <f>ALL!F29</f>
        <v>11.03</v>
      </c>
      <c r="G7" s="69">
        <f>ALL!G29</f>
        <v>10.36</v>
      </c>
      <c r="H7" s="69">
        <f>ALL!C29</f>
        <v>10.26</v>
      </c>
      <c r="I7" s="71" t="str">
        <f t="shared" si="1"/>
        <v>Long</v>
      </c>
      <c r="J7" s="72">
        <f t="shared" si="2"/>
        <v>4.9707602339181269</v>
      </c>
      <c r="K7" s="73">
        <v>0.44</v>
      </c>
      <c r="L7" s="61"/>
      <c r="M7" s="147">
        <f>-N4+M4</f>
        <v>1400.7815232325768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8.9700000000000006</v>
      </c>
      <c r="C8" s="74">
        <f t="shared" si="0"/>
        <v>1788.4210526315794</v>
      </c>
      <c r="D8" s="71" t="str">
        <f>ALL!D58</f>
        <v>N/A</v>
      </c>
      <c r="E8" s="71">
        <f>ALL!E58</f>
        <v>22</v>
      </c>
      <c r="F8" s="71" t="str">
        <f>ALL!F58</f>
        <v>N/A</v>
      </c>
      <c r="G8" s="71">
        <f>ALL!G58</f>
        <v>9.39</v>
      </c>
      <c r="H8" s="71">
        <f>ALL!C58</f>
        <v>9.6999999999999993</v>
      </c>
      <c r="I8" s="71" t="str">
        <f t="shared" si="1"/>
        <v>Short</v>
      </c>
      <c r="J8" s="75">
        <f t="shared" si="2"/>
        <v>-7.5257731958762761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13.22</v>
      </c>
      <c r="C9" s="70">
        <f>((B9-K9)/K9)*100</f>
        <v>932.8125</v>
      </c>
      <c r="D9" s="69">
        <f>ALL!D64</f>
        <v>14</v>
      </c>
      <c r="E9" s="69">
        <f>ALL!E64</f>
        <v>19</v>
      </c>
      <c r="F9" s="69">
        <f>ALL!F64</f>
        <v>13.45</v>
      </c>
      <c r="G9" s="69">
        <f>ALL!G64</f>
        <v>12.86</v>
      </c>
      <c r="H9" s="69">
        <f>ALL!C64</f>
        <v>12.53</v>
      </c>
      <c r="I9" s="71" t="str">
        <f t="shared" si="1"/>
        <v>Long</v>
      </c>
      <c r="J9" s="72">
        <f t="shared" si="2"/>
        <v>5.5067837190742326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40.96</v>
      </c>
      <c r="C11" s="70">
        <f t="shared" si="0"/>
        <v>4037.3737373737372</v>
      </c>
      <c r="D11" s="69">
        <f>ALL!D80</f>
        <v>23</v>
      </c>
      <c r="E11" s="69" t="str">
        <f>ALL!E80</f>
        <v>N/A</v>
      </c>
      <c r="F11" s="69">
        <f>ALL!F80</f>
        <v>33.58</v>
      </c>
      <c r="G11" s="69" t="str">
        <f>ALL!G80</f>
        <v>N/A</v>
      </c>
      <c r="H11" s="69">
        <f>ALL!C80</f>
        <v>35.5</v>
      </c>
      <c r="I11" s="71" t="str">
        <f t="shared" si="1"/>
        <v>Long</v>
      </c>
      <c r="J11" s="72">
        <f t="shared" si="2"/>
        <v>15.380281690140848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1.37</v>
      </c>
      <c r="C12" s="74">
        <f t="shared" si="0"/>
        <v>44.820295983086702</v>
      </c>
      <c r="D12" s="71" t="str">
        <f>ALL!D35</f>
        <v>N/A</v>
      </c>
      <c r="E12" s="71" t="str">
        <f>ALL!E35</f>
        <v>N/A</v>
      </c>
      <c r="F12" s="71" t="str">
        <f>ALL!F35</f>
        <v>N/A</v>
      </c>
      <c r="G12" s="71" t="str">
        <f>ALL!G35</f>
        <v>N/A</v>
      </c>
      <c r="H12" s="71">
        <f>ALL!C35</f>
        <v>1.24</v>
      </c>
      <c r="I12" s="71" t="str">
        <f t="shared" si="1"/>
        <v>Long</v>
      </c>
      <c r="J12" s="75">
        <f t="shared" si="2"/>
        <v>10.483870967741945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0.71</v>
      </c>
      <c r="I19" s="71" t="str">
        <f t="shared" si="1"/>
        <v>Long</v>
      </c>
      <c r="J19" s="72">
        <f t="shared" si="2"/>
        <v>584.50704225352115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2.25</v>
      </c>
      <c r="C20" s="74">
        <f>((B20-K20)/K20)*100</f>
        <v>2428.0898876404494</v>
      </c>
      <c r="D20" s="71">
        <f>ALL!D94</f>
        <v>8</v>
      </c>
      <c r="E20" s="71">
        <f>ALL!E94</f>
        <v>19</v>
      </c>
      <c r="F20" s="71">
        <f>ALL!F94</f>
        <v>2.335</v>
      </c>
      <c r="G20" s="71">
        <f>ALL!G94</f>
        <v>2.17</v>
      </c>
      <c r="H20" s="71">
        <f>ALL!C94</f>
        <v>2.15</v>
      </c>
      <c r="I20" s="71" t="str">
        <f>IF(B20&gt;H20,"Long","Short")</f>
        <v>Long</v>
      </c>
      <c r="J20" s="75">
        <f>((B20-H20)/H20)*100</f>
        <v>4.6511627906976782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5.14</v>
      </c>
      <c r="C23" s="78">
        <f t="shared" si="0"/>
        <v>1.1811023622047168</v>
      </c>
      <c r="D23" s="77">
        <f>ALL!D69</f>
        <v>48</v>
      </c>
      <c r="E23" s="77">
        <f>ALL!E69</f>
        <v>25</v>
      </c>
      <c r="F23" s="77">
        <f>ALL!F69</f>
        <v>2.9</v>
      </c>
      <c r="G23" s="77">
        <f>ALL!G69</f>
        <v>2.8450000000000002</v>
      </c>
      <c r="H23" s="77">
        <f>ALL!C69</f>
        <v>2.91</v>
      </c>
      <c r="I23" s="79" t="str">
        <f t="shared" si="1"/>
        <v>Long</v>
      </c>
      <c r="J23" s="80">
        <f t="shared" si="2"/>
        <v>76.632302405498265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2799563.7823822666</v>
      </c>
    </row>
    <row r="27" spans="1:17" ht="13.5" thickBot="1" x14ac:dyDescent="0.25">
      <c r="A27" s="51" t="s">
        <v>10</v>
      </c>
      <c r="B27" s="52"/>
      <c r="C27" s="53">
        <f>C26/20</f>
        <v>139978.18911911332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353" activePane="bottomLeft" state="frozen"/>
      <selection pane="bottomLeft" activeCell="O367" sqref="O367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45717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2.2999999999999998</v>
      </c>
      <c r="C7">
        <f t="shared" si="1"/>
        <v>1.85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2.2999999999999998</v>
      </c>
      <c r="P7" s="111">
        <v>1.85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0.42399999999999999</v>
      </c>
      <c r="C8">
        <f t="shared" si="1"/>
        <v>0.47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0.42399999999999999</v>
      </c>
      <c r="P8" s="111">
        <v>0.47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6.07</v>
      </c>
      <c r="P10" s="111">
        <v>6.4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0.74</v>
      </c>
      <c r="C14">
        <f t="shared" si="1"/>
        <v>0.71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2.82</v>
      </c>
      <c r="P14" s="111">
        <v>2.74</v>
      </c>
      <c r="Q14" s="111">
        <v>16</v>
      </c>
      <c r="R14" s="111">
        <v>25</v>
      </c>
      <c r="S14" s="111">
        <v>2.82</v>
      </c>
      <c r="T14" s="111">
        <v>2.6850000000000001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1.948</v>
      </c>
      <c r="C16">
        <f t="shared" si="1"/>
        <v>1.8</v>
      </c>
      <c r="D16">
        <f t="shared" si="2"/>
        <v>11</v>
      </c>
      <c r="E16">
        <f t="shared" si="3"/>
        <v>19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0.74</v>
      </c>
      <c r="P18" s="111">
        <v>0.71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5.25</v>
      </c>
      <c r="P19" s="111">
        <v>5.52</v>
      </c>
      <c r="Q19" s="111">
        <v>26</v>
      </c>
      <c r="R19" s="111">
        <v>0</v>
      </c>
      <c r="S19" s="111">
        <v>5.01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4.2699999999999996</v>
      </c>
      <c r="C20">
        <f t="shared" si="1"/>
        <v>4.1500000000000004</v>
      </c>
      <c r="D20">
        <f t="shared" si="2"/>
        <v>8</v>
      </c>
      <c r="E20">
        <f t="shared" si="3"/>
        <v>34</v>
      </c>
      <c r="F20">
        <f t="shared" si="4"/>
        <v>4.2949999999999999</v>
      </c>
      <c r="G20">
        <f t="shared" si="5"/>
        <v>4.2699999999999996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6.48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80</v>
      </c>
      <c r="O24" s="111">
        <v>4.2699999999999996</v>
      </c>
      <c r="P24" s="111">
        <v>4.1500000000000004</v>
      </c>
      <c r="Q24" s="111">
        <v>8</v>
      </c>
      <c r="R24" s="111">
        <v>34</v>
      </c>
      <c r="S24" s="111">
        <v>4.2949999999999999</v>
      </c>
      <c r="T24" s="111">
        <v>4.2699999999999996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1.948</v>
      </c>
      <c r="P25" s="111">
        <v>1.8</v>
      </c>
      <c r="Q25" s="111">
        <v>11</v>
      </c>
      <c r="R25" s="111">
        <v>19</v>
      </c>
      <c r="S25" s="111">
        <v>1.8480000000000001</v>
      </c>
      <c r="T25" s="111">
        <v>1.6930000000000001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10.77</v>
      </c>
      <c r="C29">
        <f t="shared" si="1"/>
        <v>10.26</v>
      </c>
      <c r="D29">
        <f t="shared" si="2"/>
        <v>8</v>
      </c>
      <c r="E29">
        <f t="shared" si="3"/>
        <v>19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207</v>
      </c>
      <c r="O29" s="111">
        <v>6.48</v>
      </c>
      <c r="P29" s="111" t="s">
        <v>71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3.1</v>
      </c>
      <c r="C31">
        <f t="shared" si="1"/>
        <v>3.32</v>
      </c>
      <c r="D31" t="str">
        <f t="shared" si="2"/>
        <v>N/A</v>
      </c>
      <c r="E31">
        <f t="shared" si="3"/>
        <v>19</v>
      </c>
      <c r="F31" t="str">
        <f t="shared" si="4"/>
        <v>N/A</v>
      </c>
      <c r="G31">
        <f t="shared" si="5"/>
        <v>3.1</v>
      </c>
      <c r="H31" s="122" t="str">
        <f t="shared" si="6"/>
        <v>Short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7.18</v>
      </c>
      <c r="C32">
        <f t="shared" si="1"/>
        <v>7.1</v>
      </c>
      <c r="D32">
        <f t="shared" si="2"/>
        <v>24</v>
      </c>
      <c r="E32">
        <f t="shared" si="3"/>
        <v>39</v>
      </c>
      <c r="F32">
        <f t="shared" si="4"/>
        <v>7.38</v>
      </c>
      <c r="G32">
        <f t="shared" si="5"/>
        <v>7.02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10.77</v>
      </c>
      <c r="P34" s="111">
        <v>10.26</v>
      </c>
      <c r="Q34" s="111">
        <v>8</v>
      </c>
      <c r="R34" s="111">
        <v>19</v>
      </c>
      <c r="S34" s="111">
        <v>11.03</v>
      </c>
      <c r="T34" s="111">
        <v>10.36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1.37</v>
      </c>
      <c r="C35">
        <f t="shared" si="1"/>
        <v>1.24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2" t="str">
        <f t="shared" si="6"/>
        <v>Long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3.1</v>
      </c>
      <c r="P38" s="111">
        <v>3.32</v>
      </c>
      <c r="Q38" s="111" t="s">
        <v>71</v>
      </c>
      <c r="R38" s="111">
        <v>19</v>
      </c>
      <c r="S38" s="111" t="s">
        <v>71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8.76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212</v>
      </c>
      <c r="O39" s="111">
        <v>7.18</v>
      </c>
      <c r="P39" s="111">
        <v>7.1</v>
      </c>
      <c r="Q39" s="111">
        <v>24</v>
      </c>
      <c r="R39" s="111">
        <v>39</v>
      </c>
      <c r="S39" s="111">
        <v>7.38</v>
      </c>
      <c r="T39" s="111">
        <v>7.02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0.71399999999999997</v>
      </c>
      <c r="C40">
        <f t="shared" si="1"/>
        <v>0.71399999999999997</v>
      </c>
      <c r="D40">
        <f t="shared" si="2"/>
        <v>56</v>
      </c>
      <c r="E40">
        <f t="shared" si="3"/>
        <v>21</v>
      </c>
      <c r="F40">
        <f t="shared" si="4"/>
        <v>0.65</v>
      </c>
      <c r="G40">
        <f t="shared" si="5"/>
        <v>0.75800000000000001</v>
      </c>
      <c r="H40" s="122" t="str">
        <f t="shared" si="7"/>
        <v>Short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2.2999999999999998</v>
      </c>
      <c r="C42">
        <f t="shared" si="1"/>
        <v>2.2799999999999998</v>
      </c>
      <c r="D42">
        <f t="shared" si="2"/>
        <v>39</v>
      </c>
      <c r="E42" t="str">
        <f t="shared" si="3"/>
        <v>N/A</v>
      </c>
      <c r="F42">
        <f t="shared" si="4"/>
        <v>2.33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1.37</v>
      </c>
      <c r="P42" s="111">
        <v>1.24</v>
      </c>
      <c r="Q42" s="111" t="s">
        <v>71</v>
      </c>
      <c r="R42" s="111" t="s">
        <v>71</v>
      </c>
      <c r="S42" s="111" t="s">
        <v>71</v>
      </c>
      <c r="T42" s="111" t="s">
        <v>71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1855.3100999999999</v>
      </c>
      <c r="P44" s="111">
        <v>1724.46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8.76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4.4000000000000004</v>
      </c>
      <c r="C48">
        <f t="shared" si="1"/>
        <v>3.4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0.71399999999999997</v>
      </c>
      <c r="P48" s="111">
        <v>0.71399999999999997</v>
      </c>
      <c r="Q48" s="111">
        <v>56</v>
      </c>
      <c r="R48" s="111">
        <v>21</v>
      </c>
      <c r="S48" s="111">
        <v>0.65</v>
      </c>
      <c r="T48" s="111">
        <v>0.75800000000000001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5.68</v>
      </c>
      <c r="C49">
        <f t="shared" si="1"/>
        <v>5.92</v>
      </c>
      <c r="D49">
        <f t="shared" si="2"/>
        <v>10</v>
      </c>
      <c r="E49">
        <f t="shared" si="3"/>
        <v>1</v>
      </c>
      <c r="F49">
        <f t="shared" si="4"/>
        <v>5.86</v>
      </c>
      <c r="G49">
        <f t="shared" si="5"/>
        <v>5.58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1.73</v>
      </c>
      <c r="C50">
        <f t="shared" si="1"/>
        <v>1.7150000000000001</v>
      </c>
      <c r="D50">
        <f t="shared" si="2"/>
        <v>10</v>
      </c>
      <c r="E50">
        <f t="shared" si="3"/>
        <v>23</v>
      </c>
      <c r="F50">
        <f t="shared" si="4"/>
        <v>1.855</v>
      </c>
      <c r="G50">
        <f t="shared" si="5"/>
        <v>1.85</v>
      </c>
      <c r="H50" s="122" t="str">
        <f t="shared" si="7"/>
        <v>Long</v>
      </c>
      <c r="N50" s="111" t="s">
        <v>220</v>
      </c>
      <c r="O50" s="111">
        <v>2.2999999999999998</v>
      </c>
      <c r="P50" s="111">
        <v>2.2799999999999998</v>
      </c>
      <c r="Q50" s="111">
        <v>39</v>
      </c>
      <c r="R50" s="111" t="s">
        <v>71</v>
      </c>
      <c r="S50" s="111">
        <v>2.33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1.49</v>
      </c>
      <c r="C51">
        <f t="shared" si="1"/>
        <v>1.54</v>
      </c>
      <c r="D51">
        <f t="shared" si="2"/>
        <v>8</v>
      </c>
      <c r="E51">
        <f t="shared" si="3"/>
        <v>3</v>
      </c>
      <c r="F51">
        <f t="shared" si="4"/>
        <v>1.575</v>
      </c>
      <c r="G51">
        <f t="shared" si="5"/>
        <v>1.5149999999999999</v>
      </c>
      <c r="H51" s="122" t="str">
        <f t="shared" si="7"/>
        <v>Short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0.25</v>
      </c>
      <c r="C52">
        <f t="shared" si="1"/>
        <v>0.248</v>
      </c>
      <c r="D52">
        <f t="shared" si="2"/>
        <v>20</v>
      </c>
      <c r="E52">
        <f t="shared" si="3"/>
        <v>43</v>
      </c>
      <c r="F52">
        <f t="shared" si="4"/>
        <v>0.252</v>
      </c>
      <c r="G52">
        <f t="shared" si="5"/>
        <v>0.24</v>
      </c>
      <c r="H52" s="122" t="str">
        <f t="shared" si="7"/>
        <v>Long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2.38</v>
      </c>
      <c r="C55">
        <f t="shared" si="1"/>
        <v>2.2200000000000002</v>
      </c>
      <c r="D55">
        <f t="shared" si="2"/>
        <v>7</v>
      </c>
      <c r="E55" t="str">
        <f t="shared" si="3"/>
        <v>N/A</v>
      </c>
      <c r="F55">
        <f t="shared" si="4"/>
        <v>2.44</v>
      </c>
      <c r="G55" t="str">
        <f t="shared" si="5"/>
        <v>N/A</v>
      </c>
      <c r="H55" s="122" t="str">
        <f t="shared" si="7"/>
        <v>Long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4.4000000000000004</v>
      </c>
      <c r="P57" s="111">
        <v>3.4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8.9700000000000006</v>
      </c>
      <c r="C58">
        <f t="shared" si="1"/>
        <v>9.6999999999999993</v>
      </c>
      <c r="D58" t="str">
        <f t="shared" si="2"/>
        <v>N/A</v>
      </c>
      <c r="E58">
        <f t="shared" si="3"/>
        <v>22</v>
      </c>
      <c r="F58" t="str">
        <f t="shared" si="4"/>
        <v>N/A</v>
      </c>
      <c r="G58">
        <f t="shared" si="5"/>
        <v>9.39</v>
      </c>
      <c r="H58" s="122" t="str">
        <f t="shared" si="7"/>
        <v>Short</v>
      </c>
      <c r="N58" s="111" t="s">
        <v>90</v>
      </c>
      <c r="O58" s="111">
        <v>5.68</v>
      </c>
      <c r="P58" s="111">
        <v>5.92</v>
      </c>
      <c r="Q58" s="111">
        <v>10</v>
      </c>
      <c r="R58" s="111">
        <v>1</v>
      </c>
      <c r="S58" s="111">
        <v>5.86</v>
      </c>
      <c r="T58" s="111">
        <v>5.58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7.1</v>
      </c>
      <c r="C59">
        <f t="shared" si="1"/>
        <v>7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Long</v>
      </c>
      <c r="N59" s="111" t="s">
        <v>91</v>
      </c>
      <c r="O59" s="111">
        <v>1.73</v>
      </c>
      <c r="P59" s="111">
        <v>1.7150000000000001</v>
      </c>
      <c r="Q59" s="111">
        <v>10</v>
      </c>
      <c r="R59" s="111">
        <v>23</v>
      </c>
      <c r="S59" s="111">
        <v>1.855</v>
      </c>
      <c r="T59" s="111">
        <v>1.85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3.42</v>
      </c>
      <c r="C60">
        <f t="shared" si="1"/>
        <v>3.56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223</v>
      </c>
      <c r="O60" s="111">
        <v>1.49</v>
      </c>
      <c r="P60" s="111">
        <v>1.54</v>
      </c>
      <c r="Q60" s="111">
        <v>8</v>
      </c>
      <c r="R60" s="111">
        <v>3</v>
      </c>
      <c r="S60" s="111">
        <v>1.575</v>
      </c>
      <c r="T60" s="111">
        <v>1.5149999999999999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0.25</v>
      </c>
      <c r="P61" s="111">
        <v>0.248</v>
      </c>
      <c r="Q61" s="111">
        <v>20</v>
      </c>
      <c r="R61" s="111">
        <v>43</v>
      </c>
      <c r="S61" s="111">
        <v>0.252</v>
      </c>
      <c r="T61" s="111">
        <v>0.24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13.22</v>
      </c>
      <c r="C64">
        <f t="shared" si="1"/>
        <v>12.53</v>
      </c>
      <c r="D64">
        <f t="shared" si="2"/>
        <v>14</v>
      </c>
      <c r="E64">
        <f t="shared" si="3"/>
        <v>19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227</v>
      </c>
      <c r="O64" s="111">
        <v>2.38</v>
      </c>
      <c r="P64" s="111">
        <v>2.2200000000000002</v>
      </c>
      <c r="Q64" s="111">
        <v>7</v>
      </c>
      <c r="R64" s="111" t="s">
        <v>71</v>
      </c>
      <c r="S64" s="111">
        <v>2.44</v>
      </c>
      <c r="T64" s="111" t="s">
        <v>71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8.9700000000000006</v>
      </c>
      <c r="P67" s="111">
        <v>9.6999999999999993</v>
      </c>
      <c r="Q67" s="111" t="s">
        <v>71</v>
      </c>
      <c r="R67" s="111">
        <v>22</v>
      </c>
      <c r="S67" s="111" t="s">
        <v>71</v>
      </c>
      <c r="T67" s="111">
        <v>9.39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7.1</v>
      </c>
      <c r="P68" s="111">
        <v>7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2.71</v>
      </c>
      <c r="C69">
        <f t="shared" ref="C69:C132" si="9">VLOOKUP($A69,$N$5:$U$375,3,FALSE)</f>
        <v>2.91</v>
      </c>
      <c r="D69">
        <f t="shared" ref="D69:D132" si="10">VLOOKUP($A69,$N$5:$U$375,4,FALSE)</f>
        <v>48</v>
      </c>
      <c r="E69">
        <f t="shared" ref="E69:E132" si="11">VLOOKUP($A69,$N$5:$U$375,5,FALSE)</f>
        <v>25</v>
      </c>
      <c r="F69">
        <f t="shared" ref="F69:F132" si="12">VLOOKUP($A69,$N$5:$U$375,6,FALSE)</f>
        <v>2.9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Short</v>
      </c>
      <c r="N69" s="111" t="s">
        <v>229</v>
      </c>
      <c r="O69" s="111">
        <v>3.42</v>
      </c>
      <c r="P69" s="111">
        <v>3.56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0.35599999999999998</v>
      </c>
      <c r="C71">
        <f t="shared" si="9"/>
        <v>0.372</v>
      </c>
      <c r="D71">
        <f t="shared" si="10"/>
        <v>10</v>
      </c>
      <c r="E71">
        <f t="shared" si="11"/>
        <v>0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14669.9102</v>
      </c>
      <c r="P73" s="111">
        <v>15413.950199999999</v>
      </c>
      <c r="Q73" s="111">
        <v>20</v>
      </c>
      <c r="R73" s="111">
        <v>2</v>
      </c>
      <c r="S73" s="111">
        <v>15507.7598</v>
      </c>
      <c r="T73" s="111">
        <v>14808.669900000001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1.86</v>
      </c>
      <c r="C75">
        <f t="shared" si="9"/>
        <v>2.16</v>
      </c>
      <c r="D75">
        <f t="shared" si="10"/>
        <v>21</v>
      </c>
      <c r="E75">
        <f t="shared" si="11"/>
        <v>7</v>
      </c>
      <c r="F75">
        <f t="shared" si="12"/>
        <v>1.925</v>
      </c>
      <c r="G75">
        <f t="shared" si="13"/>
        <v>1.96</v>
      </c>
      <c r="H75" s="122" t="str">
        <f t="shared" si="14"/>
        <v>Short</v>
      </c>
      <c r="N75" s="111" t="s">
        <v>94</v>
      </c>
      <c r="O75" s="111">
        <v>13.22</v>
      </c>
      <c r="P75" s="111">
        <v>12.53</v>
      </c>
      <c r="Q75" s="111">
        <v>14</v>
      </c>
      <c r="R75" s="111">
        <v>19</v>
      </c>
      <c r="S75" s="111">
        <v>13.45</v>
      </c>
      <c r="T75" s="111">
        <v>12.86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8.34</v>
      </c>
      <c r="P76" s="111">
        <v>8.18</v>
      </c>
      <c r="Q76" s="111">
        <v>39</v>
      </c>
      <c r="R76" s="111">
        <v>46</v>
      </c>
      <c r="S76" s="111">
        <v>8.5</v>
      </c>
      <c r="T76" s="111">
        <v>8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40.96</v>
      </c>
      <c r="C80">
        <f t="shared" si="9"/>
        <v>35.5</v>
      </c>
      <c r="D80">
        <f t="shared" si="10"/>
        <v>23</v>
      </c>
      <c r="E80" t="str">
        <f t="shared" si="11"/>
        <v>N/A</v>
      </c>
      <c r="F80">
        <f t="shared" si="12"/>
        <v>33.58</v>
      </c>
      <c r="G80" t="str">
        <f t="shared" si="13"/>
        <v>N/A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2.71</v>
      </c>
      <c r="P81" s="111">
        <v>2.91</v>
      </c>
      <c r="Q81" s="111">
        <v>48</v>
      </c>
      <c r="R81" s="111">
        <v>25</v>
      </c>
      <c r="S81" s="111">
        <v>2.9</v>
      </c>
      <c r="T81" s="111">
        <v>2.8450000000000002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2.0449999999999999</v>
      </c>
      <c r="C83">
        <f t="shared" si="9"/>
        <v>1.966</v>
      </c>
      <c r="D83">
        <f t="shared" si="10"/>
        <v>16</v>
      </c>
      <c r="E83">
        <f t="shared" si="11"/>
        <v>19</v>
      </c>
      <c r="F83">
        <f t="shared" si="12"/>
        <v>1.98</v>
      </c>
      <c r="G83">
        <f t="shared" si="13"/>
        <v>1.64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0.35599999999999998</v>
      </c>
      <c r="P84" s="111">
        <v>0.372</v>
      </c>
      <c r="Q84" s="111">
        <v>10</v>
      </c>
      <c r="R84" s="111">
        <v>0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5.0999999999999996</v>
      </c>
      <c r="C86">
        <f t="shared" si="9"/>
        <v>5.05</v>
      </c>
      <c r="D86">
        <f t="shared" si="10"/>
        <v>41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1.86</v>
      </c>
      <c r="P89" s="111">
        <v>2.16</v>
      </c>
      <c r="Q89" s="111">
        <v>21</v>
      </c>
      <c r="R89" s="111">
        <v>7</v>
      </c>
      <c r="S89" s="111">
        <v>1.925</v>
      </c>
      <c r="T89" s="111">
        <v>1.96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2.15</v>
      </c>
      <c r="C90">
        <f t="shared" si="9"/>
        <v>2.2400000000000002</v>
      </c>
      <c r="D90" t="str">
        <f t="shared" si="10"/>
        <v>N/A</v>
      </c>
      <c r="E90">
        <f t="shared" si="11"/>
        <v>20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14.65</v>
      </c>
      <c r="C93">
        <f t="shared" si="9"/>
        <v>14.4</v>
      </c>
      <c r="D93">
        <f t="shared" si="10"/>
        <v>7</v>
      </c>
      <c r="E93" t="str">
        <f t="shared" si="11"/>
        <v>N/A</v>
      </c>
      <c r="F93">
        <f t="shared" si="12"/>
        <v>14.85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2.25</v>
      </c>
      <c r="C94">
        <f t="shared" si="9"/>
        <v>2.15</v>
      </c>
      <c r="D94">
        <f t="shared" si="10"/>
        <v>8</v>
      </c>
      <c r="E94">
        <f t="shared" si="11"/>
        <v>19</v>
      </c>
      <c r="F94">
        <f t="shared" si="12"/>
        <v>2.335</v>
      </c>
      <c r="G94">
        <f t="shared" si="13"/>
        <v>2.17</v>
      </c>
      <c r="H94" s="122" t="str">
        <f t="shared" si="14"/>
        <v>Long</v>
      </c>
      <c r="N94" s="111" t="s">
        <v>96</v>
      </c>
      <c r="O94" s="111">
        <v>40.96</v>
      </c>
      <c r="P94" s="111">
        <v>35.5</v>
      </c>
      <c r="Q94" s="111">
        <v>23</v>
      </c>
      <c r="R94" s="111" t="s">
        <v>71</v>
      </c>
      <c r="S94" s="111">
        <v>33.58</v>
      </c>
      <c r="T94" s="111" t="s">
        <v>71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7.8</v>
      </c>
      <c r="C96">
        <f t="shared" si="9"/>
        <v>7.6</v>
      </c>
      <c r="D96">
        <f t="shared" si="10"/>
        <v>17</v>
      </c>
      <c r="E96">
        <f t="shared" si="11"/>
        <v>27</v>
      </c>
      <c r="F96">
        <f t="shared" si="12"/>
        <v>7.58</v>
      </c>
      <c r="G96">
        <f t="shared" si="13"/>
        <v>7.5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2.3199999999999998</v>
      </c>
      <c r="C97">
        <f t="shared" si="9"/>
        <v>2.2599999999999998</v>
      </c>
      <c r="D97">
        <f t="shared" si="10"/>
        <v>9</v>
      </c>
      <c r="E97">
        <f t="shared" si="11"/>
        <v>17</v>
      </c>
      <c r="F97">
        <f t="shared" si="12"/>
        <v>2.36</v>
      </c>
      <c r="G97">
        <f t="shared" si="13"/>
        <v>2.19</v>
      </c>
      <c r="H97" s="122" t="str">
        <f t="shared" si="14"/>
        <v>Long</v>
      </c>
      <c r="N97" s="111" t="s">
        <v>248</v>
      </c>
      <c r="O97" s="111">
        <v>2.0449999999999999</v>
      </c>
      <c r="P97" s="111">
        <v>1.966</v>
      </c>
      <c r="Q97" s="111">
        <v>16</v>
      </c>
      <c r="R97" s="111">
        <v>19</v>
      </c>
      <c r="S97" s="111">
        <v>1.98</v>
      </c>
      <c r="T97" s="111">
        <v>1.64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1.786</v>
      </c>
      <c r="C99">
        <f t="shared" si="9"/>
        <v>1.8839999999999999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5.0999999999999996</v>
      </c>
      <c r="P100" s="111">
        <v>5.05</v>
      </c>
      <c r="Q100" s="111">
        <v>41</v>
      </c>
      <c r="R100" s="111" t="s">
        <v>71</v>
      </c>
      <c r="S100" s="111">
        <v>5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2.15</v>
      </c>
      <c r="P104" s="111">
        <v>2.2400000000000002</v>
      </c>
      <c r="Q104" s="111" t="s">
        <v>71</v>
      </c>
      <c r="R104" s="111">
        <v>20</v>
      </c>
      <c r="S104" s="111" t="s">
        <v>71</v>
      </c>
      <c r="T104" s="111">
        <v>2.16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14.65</v>
      </c>
      <c r="P107" s="111">
        <v>14.4</v>
      </c>
      <c r="Q107" s="111">
        <v>7</v>
      </c>
      <c r="R107" s="111" t="s">
        <v>71</v>
      </c>
      <c r="S107" s="111">
        <v>14.85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1.095</v>
      </c>
      <c r="C108">
        <f t="shared" si="9"/>
        <v>1.1599999999999999</v>
      </c>
      <c r="D108" t="str">
        <f t="shared" si="10"/>
        <v>N/A</v>
      </c>
      <c r="E108">
        <f t="shared" si="11"/>
        <v>2</v>
      </c>
      <c r="F108" t="str">
        <f t="shared" si="12"/>
        <v>N/A</v>
      </c>
      <c r="G108">
        <f t="shared" si="13"/>
        <v>1.0900000000000001</v>
      </c>
      <c r="H108" s="122" t="str">
        <f t="shared" si="15"/>
        <v>Short</v>
      </c>
      <c r="N108" s="111" t="s">
        <v>101</v>
      </c>
      <c r="O108" s="111">
        <v>2.25</v>
      </c>
      <c r="P108" s="111">
        <v>2.15</v>
      </c>
      <c r="Q108" s="111">
        <v>8</v>
      </c>
      <c r="R108" s="111">
        <v>19</v>
      </c>
      <c r="S108" s="111">
        <v>2.335</v>
      </c>
      <c r="T108" s="111">
        <v>2.17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8.9239999999999995</v>
      </c>
      <c r="C109">
        <f t="shared" si="9"/>
        <v>8.32</v>
      </c>
      <c r="D109">
        <f t="shared" si="10"/>
        <v>11</v>
      </c>
      <c r="E109">
        <f t="shared" si="11"/>
        <v>19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7.8</v>
      </c>
      <c r="P110" s="111">
        <v>7.6</v>
      </c>
      <c r="Q110" s="111">
        <v>17</v>
      </c>
      <c r="R110" s="111">
        <v>27</v>
      </c>
      <c r="S110" s="111">
        <v>7.58</v>
      </c>
      <c r="T110" s="111">
        <v>7.5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2.3199999999999998</v>
      </c>
      <c r="P111" s="111">
        <v>2.2599999999999998</v>
      </c>
      <c r="Q111" s="111">
        <v>9</v>
      </c>
      <c r="R111" s="111">
        <v>17</v>
      </c>
      <c r="S111" s="111">
        <v>2.36</v>
      </c>
      <c r="T111" s="111">
        <v>2.19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2.5030000000000001</v>
      </c>
      <c r="C112">
        <f t="shared" si="9"/>
        <v>2.4470000000000001</v>
      </c>
      <c r="D112">
        <f t="shared" si="10"/>
        <v>11</v>
      </c>
      <c r="E112">
        <f t="shared" si="11"/>
        <v>19</v>
      </c>
      <c r="F112">
        <f t="shared" si="12"/>
        <v>2.46</v>
      </c>
      <c r="G112">
        <f t="shared" si="13"/>
        <v>2.319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105</v>
      </c>
      <c r="O113" s="111">
        <v>1.786</v>
      </c>
      <c r="P113" s="111">
        <v>1.8839999999999999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4.835</v>
      </c>
      <c r="C114">
        <f t="shared" si="9"/>
        <v>4.7300000000000004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3.4</v>
      </c>
      <c r="C115">
        <f t="shared" si="9"/>
        <v>3.3</v>
      </c>
      <c r="D115">
        <f t="shared" si="10"/>
        <v>9</v>
      </c>
      <c r="E115">
        <f t="shared" si="11"/>
        <v>19</v>
      </c>
      <c r="F115">
        <f t="shared" si="12"/>
        <v>3.4</v>
      </c>
      <c r="G115">
        <f t="shared" si="13"/>
        <v>3.33</v>
      </c>
      <c r="H115" s="122" t="str">
        <f t="shared" si="15"/>
        <v>Long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5.78</v>
      </c>
      <c r="C117">
        <f t="shared" si="9"/>
        <v>6.17</v>
      </c>
      <c r="D117" t="str">
        <f t="shared" si="10"/>
        <v>N/A</v>
      </c>
      <c r="E117">
        <f t="shared" si="11"/>
        <v>3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1.095</v>
      </c>
      <c r="P122" s="111">
        <v>1.1599999999999999</v>
      </c>
      <c r="Q122" s="111" t="s">
        <v>71</v>
      </c>
      <c r="R122" s="111">
        <v>2</v>
      </c>
      <c r="S122" s="111" t="s">
        <v>71</v>
      </c>
      <c r="T122" s="111">
        <v>1.0900000000000001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8.9239999999999995</v>
      </c>
      <c r="P123" s="111">
        <v>8.32</v>
      </c>
      <c r="Q123" s="111">
        <v>11</v>
      </c>
      <c r="R123" s="111">
        <v>19</v>
      </c>
      <c r="S123" s="111">
        <v>8.6</v>
      </c>
      <c r="T123" s="111">
        <v>8.1479999999999997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7.7</v>
      </c>
      <c r="C124">
        <f t="shared" si="9"/>
        <v>7.6</v>
      </c>
      <c r="D124">
        <f t="shared" si="10"/>
        <v>12</v>
      </c>
      <c r="E124" t="str">
        <f t="shared" si="11"/>
        <v>N/A</v>
      </c>
      <c r="F124">
        <f t="shared" si="12"/>
        <v>7.8</v>
      </c>
      <c r="G124" t="str">
        <f t="shared" si="13"/>
        <v>N/A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</v>
      </c>
      <c r="C126">
        <f t="shared" si="9"/>
        <v>0.54</v>
      </c>
      <c r="D126">
        <f t="shared" si="10"/>
        <v>14</v>
      </c>
      <c r="E126">
        <f t="shared" si="11"/>
        <v>3</v>
      </c>
      <c r="F126">
        <f t="shared" si="12"/>
        <v>0.47199999999999998</v>
      </c>
      <c r="G126">
        <f t="shared" si="13"/>
        <v>0.49099999999999999</v>
      </c>
      <c r="H126" s="124" t="str">
        <f t="shared" si="15"/>
        <v>Short</v>
      </c>
      <c r="N126" s="111" t="s">
        <v>108</v>
      </c>
      <c r="O126" s="111">
        <v>2.5030000000000001</v>
      </c>
      <c r="P126" s="111">
        <v>2.4470000000000001</v>
      </c>
      <c r="Q126" s="111">
        <v>11</v>
      </c>
      <c r="R126" s="111">
        <v>19</v>
      </c>
      <c r="S126" s="111">
        <v>2.46</v>
      </c>
      <c r="T126" s="111">
        <v>2.319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0.23799999999999999</v>
      </c>
      <c r="C127">
        <f t="shared" si="9"/>
        <v>0.26600000000000001</v>
      </c>
      <c r="D127">
        <f t="shared" si="10"/>
        <v>24</v>
      </c>
      <c r="E127">
        <f t="shared" si="11"/>
        <v>0</v>
      </c>
      <c r="F127">
        <f t="shared" si="12"/>
        <v>0.20599999999999999</v>
      </c>
      <c r="G127">
        <f t="shared" si="13"/>
        <v>0.23799999999999999</v>
      </c>
      <c r="H127" s="124" t="str">
        <f t="shared" si="15"/>
        <v>Short</v>
      </c>
      <c r="N127" s="111" t="s">
        <v>807</v>
      </c>
      <c r="O127" s="111">
        <v>1.7150000000000001</v>
      </c>
      <c r="P127" s="111">
        <v>1.69</v>
      </c>
      <c r="Q127" s="111" t="s">
        <v>71</v>
      </c>
      <c r="R127" s="111" t="s">
        <v>71</v>
      </c>
      <c r="S127" s="111" t="s">
        <v>71</v>
      </c>
      <c r="T127" s="111" t="s">
        <v>71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4.0999999999999996</v>
      </c>
      <c r="C128">
        <f t="shared" si="9"/>
        <v>4.3650000000000002</v>
      </c>
      <c r="D128" t="str">
        <f t="shared" si="10"/>
        <v>N/A</v>
      </c>
      <c r="E128">
        <f t="shared" si="11"/>
        <v>4</v>
      </c>
      <c r="F128" t="str">
        <f t="shared" si="12"/>
        <v>N/A</v>
      </c>
      <c r="G128">
        <f t="shared" si="13"/>
        <v>4.1900000000000004</v>
      </c>
      <c r="H128" s="124" t="str">
        <f t="shared" si="15"/>
        <v>Short</v>
      </c>
      <c r="N128" s="111" t="s">
        <v>267</v>
      </c>
      <c r="O128" s="111">
        <v>4.32</v>
      </c>
      <c r="P128" s="111" t="s">
        <v>71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3942.3899000000001</v>
      </c>
      <c r="C129">
        <f t="shared" si="9"/>
        <v>3662.6201000000001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109</v>
      </c>
      <c r="O129" s="111">
        <v>4.835</v>
      </c>
      <c r="P129" s="111">
        <v>4.7300000000000004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944.01</v>
      </c>
      <c r="C130">
        <f t="shared" si="9"/>
        <v>873.08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110</v>
      </c>
      <c r="O130" s="111">
        <v>3.4</v>
      </c>
      <c r="P130" s="111">
        <v>3.3</v>
      </c>
      <c r="Q130" s="111">
        <v>9</v>
      </c>
      <c r="R130" s="111">
        <v>19</v>
      </c>
      <c r="S130" s="111">
        <v>3.4</v>
      </c>
      <c r="T130" s="111">
        <v>3.33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5.78</v>
      </c>
      <c r="P132" s="111">
        <v>6.17</v>
      </c>
      <c r="Q132" s="111" t="s">
        <v>71</v>
      </c>
      <c r="R132" s="111">
        <v>3</v>
      </c>
      <c r="S132" s="111" t="s">
        <v>71</v>
      </c>
      <c r="T132" s="111">
        <v>5.95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2486.5300000000002</v>
      </c>
      <c r="C135">
        <f t="shared" si="17"/>
        <v>2375.4099000000001</v>
      </c>
      <c r="D135">
        <f t="shared" si="18"/>
        <v>12</v>
      </c>
      <c r="E135">
        <f t="shared" si="19"/>
        <v>19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6.7900000000000002E-2</v>
      </c>
      <c r="P137" s="111">
        <v>8.0199999999999994E-2</v>
      </c>
      <c r="Q137" s="111">
        <v>12</v>
      </c>
      <c r="R137" s="111">
        <v>9</v>
      </c>
      <c r="S137" s="111">
        <v>7.9699999999999993E-2</v>
      </c>
      <c r="T137" s="111">
        <v>7.5899999999999995E-2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1607.79</v>
      </c>
      <c r="C140">
        <f t="shared" si="17"/>
        <v>1505.48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116</v>
      </c>
      <c r="O140" s="111">
        <v>7.7</v>
      </c>
      <c r="P140" s="111">
        <v>7.6</v>
      </c>
      <c r="Q140" s="111">
        <v>12</v>
      </c>
      <c r="R140" s="111" t="s">
        <v>71</v>
      </c>
      <c r="S140" s="111">
        <v>7.8</v>
      </c>
      <c r="T140" s="111" t="s">
        <v>71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1.5</v>
      </c>
      <c r="C141">
        <f t="shared" si="17"/>
        <v>1.39</v>
      </c>
      <c r="D141">
        <f t="shared" si="18"/>
        <v>34</v>
      </c>
      <c r="E141" t="str">
        <f t="shared" si="19"/>
        <v>N/A</v>
      </c>
      <c r="F141">
        <f t="shared" si="20"/>
        <v>1.44</v>
      </c>
      <c r="G141" t="str">
        <f t="shared" si="21"/>
        <v>N/A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</v>
      </c>
      <c r="P142" s="111">
        <v>0.54</v>
      </c>
      <c r="Q142" s="111">
        <v>14</v>
      </c>
      <c r="R142" s="111">
        <v>3</v>
      </c>
      <c r="S142" s="111">
        <v>0.47199999999999998</v>
      </c>
      <c r="T142" s="111">
        <v>0.49099999999999999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18.34</v>
      </c>
      <c r="C143">
        <f t="shared" si="17"/>
        <v>17.96</v>
      </c>
      <c r="D143">
        <f t="shared" si="18"/>
        <v>11</v>
      </c>
      <c r="E143" t="str">
        <f t="shared" si="19"/>
        <v>N/A</v>
      </c>
      <c r="F143">
        <f t="shared" si="20"/>
        <v>18.98</v>
      </c>
      <c r="G143" t="str">
        <f t="shared" si="21"/>
        <v>N/A</v>
      </c>
      <c r="H143" s="111"/>
      <c r="N143" s="111" t="s">
        <v>118</v>
      </c>
      <c r="O143" s="111">
        <v>0.23799999999999999</v>
      </c>
      <c r="P143" s="111">
        <v>0.26600000000000001</v>
      </c>
      <c r="Q143" s="111">
        <v>24</v>
      </c>
      <c r="R143" s="111">
        <v>0</v>
      </c>
      <c r="S143" s="111">
        <v>0.20599999999999999</v>
      </c>
      <c r="T143" s="111">
        <v>0.23799999999999999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4.0999999999999996</v>
      </c>
      <c r="P144" s="111">
        <v>4.3650000000000002</v>
      </c>
      <c r="Q144" s="111" t="s">
        <v>71</v>
      </c>
      <c r="R144" s="111">
        <v>4</v>
      </c>
      <c r="S144" s="111" t="s">
        <v>71</v>
      </c>
      <c r="T144" s="111">
        <v>4.1900000000000004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3942.3899000000001</v>
      </c>
      <c r="P145" s="111">
        <v>3662.6201000000001</v>
      </c>
      <c r="Q145" s="111" t="s">
        <v>71</v>
      </c>
      <c r="R145" s="111" t="s">
        <v>71</v>
      </c>
      <c r="S145" s="111" t="s">
        <v>71</v>
      </c>
      <c r="T145" s="111" t="s">
        <v>71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2219.9398999999999</v>
      </c>
      <c r="C146">
        <f t="shared" si="17"/>
        <v>2145.7399999999998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272</v>
      </c>
      <c r="O146" s="111">
        <v>944.01</v>
      </c>
      <c r="P146" s="111">
        <v>873.08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4215.1099000000004</v>
      </c>
      <c r="P148" s="111">
        <v>4041.6100999999999</v>
      </c>
      <c r="Q148" s="111" t="s">
        <v>71</v>
      </c>
      <c r="R148" s="111" t="s">
        <v>71</v>
      </c>
      <c r="S148" s="111" t="s">
        <v>71</v>
      </c>
      <c r="T148" s="111" t="s">
        <v>71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1.94</v>
      </c>
      <c r="C151">
        <f t="shared" si="17"/>
        <v>1.85</v>
      </c>
      <c r="D151">
        <f t="shared" si="18"/>
        <v>38</v>
      </c>
      <c r="E151" t="str">
        <f t="shared" si="19"/>
        <v>N/A</v>
      </c>
      <c r="F151">
        <f t="shared" si="20"/>
        <v>1.635</v>
      </c>
      <c r="G151" t="str">
        <f t="shared" si="21"/>
        <v>N/A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2486.5300000000002</v>
      </c>
      <c r="P152" s="111">
        <v>2375.4099000000001</v>
      </c>
      <c r="Q152" s="111">
        <v>12</v>
      </c>
      <c r="R152" s="111">
        <v>19</v>
      </c>
      <c r="S152" s="111">
        <v>2506.4699999999998</v>
      </c>
      <c r="T152" s="111">
        <v>2384.8899000000001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0.35899999999999999</v>
      </c>
      <c r="C153">
        <f t="shared" si="17"/>
        <v>0.34649999999999997</v>
      </c>
      <c r="D153">
        <f t="shared" si="18"/>
        <v>13</v>
      </c>
      <c r="E153">
        <f t="shared" si="19"/>
        <v>19</v>
      </c>
      <c r="F153">
        <f t="shared" si="20"/>
        <v>0.36499999999999999</v>
      </c>
      <c r="G153">
        <f t="shared" si="21"/>
        <v>0.32900000000000001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1.67</v>
      </c>
      <c r="C154">
        <f t="shared" si="17"/>
        <v>1.77</v>
      </c>
      <c r="D154" t="str">
        <f t="shared" si="18"/>
        <v>N/A</v>
      </c>
      <c r="E154">
        <f t="shared" si="19"/>
        <v>7</v>
      </c>
      <c r="F154" t="str">
        <f t="shared" si="20"/>
        <v>N/A</v>
      </c>
      <c r="G154">
        <f t="shared" si="21"/>
        <v>1.73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1607.79</v>
      </c>
      <c r="P157" s="111">
        <v>1505.48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1.022</v>
      </c>
      <c r="C158">
        <f t="shared" si="17"/>
        <v>0.997</v>
      </c>
      <c r="D158">
        <f t="shared" si="18"/>
        <v>11</v>
      </c>
      <c r="E158">
        <f t="shared" si="19"/>
        <v>19</v>
      </c>
      <c r="F158">
        <f t="shared" si="20"/>
        <v>1.1140000000000001</v>
      </c>
      <c r="G158">
        <f t="shared" si="21"/>
        <v>1.012</v>
      </c>
      <c r="H158" s="111"/>
      <c r="N158" s="111" t="s">
        <v>125</v>
      </c>
      <c r="O158" s="111">
        <v>1.5</v>
      </c>
      <c r="P158" s="111">
        <v>1.39</v>
      </c>
      <c r="Q158" s="111">
        <v>34</v>
      </c>
      <c r="R158" s="111" t="s">
        <v>71</v>
      </c>
      <c r="S158" s="111">
        <v>1.44</v>
      </c>
      <c r="T158" s="111" t="s">
        <v>71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5.97</v>
      </c>
      <c r="C159">
        <f t="shared" si="17"/>
        <v>6.02</v>
      </c>
      <c r="D159" t="str">
        <f t="shared" si="18"/>
        <v>N/A</v>
      </c>
      <c r="E159">
        <f t="shared" si="19"/>
        <v>19</v>
      </c>
      <c r="F159" t="str">
        <f t="shared" si="20"/>
        <v>N/A</v>
      </c>
      <c r="G159">
        <f t="shared" si="21"/>
        <v>5.82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18.34</v>
      </c>
      <c r="P160" s="111">
        <v>17.96</v>
      </c>
      <c r="Q160" s="111">
        <v>11</v>
      </c>
      <c r="R160" s="111" t="s">
        <v>71</v>
      </c>
      <c r="S160" s="111">
        <v>18.98</v>
      </c>
      <c r="T160" s="111" t="s">
        <v>71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0.57299999999999995</v>
      </c>
      <c r="P161" s="111">
        <v>0.61799999999999999</v>
      </c>
      <c r="Q161" s="111">
        <v>31</v>
      </c>
      <c r="R161" s="111">
        <v>19</v>
      </c>
      <c r="S161" s="111">
        <v>0.626</v>
      </c>
      <c r="T161" s="111">
        <v>0.60299999999999998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1.2549999999999999</v>
      </c>
      <c r="C162">
        <f t="shared" si="17"/>
        <v>1.085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3.06</v>
      </c>
      <c r="C163">
        <f t="shared" si="17"/>
        <v>3.3050000000000002</v>
      </c>
      <c r="D163" t="str">
        <f t="shared" si="18"/>
        <v>N/A</v>
      </c>
      <c r="E163">
        <f t="shared" si="19"/>
        <v>19</v>
      </c>
      <c r="F163" t="str">
        <f t="shared" si="20"/>
        <v>N/A</v>
      </c>
      <c r="G163">
        <f t="shared" si="21"/>
        <v>2.92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2219.9398999999999</v>
      </c>
      <c r="P164" s="111">
        <v>2145.7399999999998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1.94</v>
      </c>
      <c r="P169" s="111">
        <v>1.85</v>
      </c>
      <c r="Q169" s="111">
        <v>38</v>
      </c>
      <c r="R169" s="111" t="s">
        <v>71</v>
      </c>
      <c r="S169" s="111">
        <v>1.635</v>
      </c>
      <c r="T169" s="111" t="s">
        <v>71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324</v>
      </c>
      <c r="C170">
        <f t="shared" si="17"/>
        <v>318</v>
      </c>
      <c r="D170">
        <f t="shared" si="18"/>
        <v>3</v>
      </c>
      <c r="E170">
        <f t="shared" si="19"/>
        <v>28</v>
      </c>
      <c r="F170">
        <f t="shared" si="20"/>
        <v>332</v>
      </c>
      <c r="G170">
        <f t="shared" si="21"/>
        <v>330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0.35899999999999999</v>
      </c>
      <c r="P171" s="111">
        <v>0.34649999999999997</v>
      </c>
      <c r="Q171" s="111">
        <v>13</v>
      </c>
      <c r="R171" s="111">
        <v>19</v>
      </c>
      <c r="S171" s="111">
        <v>0.36499999999999999</v>
      </c>
      <c r="T171" s="111">
        <v>0.32900000000000001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1.67</v>
      </c>
      <c r="P172" s="111">
        <v>1.77</v>
      </c>
      <c r="Q172" s="111" t="s">
        <v>71</v>
      </c>
      <c r="R172" s="111">
        <v>7</v>
      </c>
      <c r="S172" s="111" t="s">
        <v>71</v>
      </c>
      <c r="T172" s="111">
        <v>1.73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1.29</v>
      </c>
      <c r="C173">
        <f t="shared" si="17"/>
        <v>1.24</v>
      </c>
      <c r="D173">
        <f t="shared" si="18"/>
        <v>7</v>
      </c>
      <c r="E173">
        <f t="shared" si="19"/>
        <v>19</v>
      </c>
      <c r="F173">
        <f t="shared" si="20"/>
        <v>1.325</v>
      </c>
      <c r="G173">
        <f t="shared" si="21"/>
        <v>1.24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1.95</v>
      </c>
      <c r="C174">
        <f t="shared" si="17"/>
        <v>1.76</v>
      </c>
      <c r="D174">
        <f t="shared" si="18"/>
        <v>15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4.91</v>
      </c>
      <c r="P175" s="111">
        <v>4.76</v>
      </c>
      <c r="Q175" s="111">
        <v>0</v>
      </c>
      <c r="R175" s="111">
        <v>3</v>
      </c>
      <c r="S175" s="111">
        <v>4.91</v>
      </c>
      <c r="T175" s="111">
        <v>4.72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1.022</v>
      </c>
      <c r="P176" s="111">
        <v>0.997</v>
      </c>
      <c r="Q176" s="111">
        <v>11</v>
      </c>
      <c r="R176" s="111">
        <v>19</v>
      </c>
      <c r="S176" s="111">
        <v>1.1140000000000001</v>
      </c>
      <c r="T176" s="111">
        <v>1.012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5.97</v>
      </c>
      <c r="P177" s="111">
        <v>6.02</v>
      </c>
      <c r="Q177" s="111" t="s">
        <v>71</v>
      </c>
      <c r="R177" s="111">
        <v>19</v>
      </c>
      <c r="S177" s="111" t="s">
        <v>71</v>
      </c>
      <c r="T177" s="111">
        <v>5.82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1.2549999999999999</v>
      </c>
      <c r="P180" s="111">
        <v>1.085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3.06</v>
      </c>
      <c r="P181" s="111">
        <v>3.3050000000000002</v>
      </c>
      <c r="Q181" s="111" t="s">
        <v>71</v>
      </c>
      <c r="R181" s="111">
        <v>19</v>
      </c>
      <c r="S181" s="111" t="s">
        <v>71</v>
      </c>
      <c r="T181" s="111">
        <v>2.92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0.438</v>
      </c>
      <c r="C182">
        <f t="shared" si="17"/>
        <v>0.434</v>
      </c>
      <c r="D182">
        <f t="shared" si="18"/>
        <v>20</v>
      </c>
      <c r="E182">
        <f t="shared" si="19"/>
        <v>29</v>
      </c>
      <c r="F182">
        <f t="shared" si="20"/>
        <v>0.45700000000000002</v>
      </c>
      <c r="G182">
        <f t="shared" si="21"/>
        <v>0.43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1.282</v>
      </c>
      <c r="C184">
        <f t="shared" si="17"/>
        <v>1.3260000000000001</v>
      </c>
      <c r="D184">
        <f t="shared" si="18"/>
        <v>10</v>
      </c>
      <c r="E184">
        <f t="shared" si="19"/>
        <v>1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6.12</v>
      </c>
      <c r="C185">
        <f t="shared" si="17"/>
        <v>6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779</v>
      </c>
      <c r="O185" s="111">
        <v>0.379</v>
      </c>
      <c r="P185" s="111">
        <v>0.42499999999999999</v>
      </c>
      <c r="Q185" s="111">
        <v>25</v>
      </c>
      <c r="R185" s="111">
        <v>19</v>
      </c>
      <c r="S185" s="111">
        <v>0.44900000000000001</v>
      </c>
      <c r="T185" s="111">
        <v>0.41699999999999998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324</v>
      </c>
      <c r="P189" s="111">
        <v>318</v>
      </c>
      <c r="Q189" s="111">
        <v>3</v>
      </c>
      <c r="R189" s="111">
        <v>28</v>
      </c>
      <c r="S189" s="111">
        <v>332</v>
      </c>
      <c r="T189" s="111">
        <v>330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16.600000000000001</v>
      </c>
      <c r="C190">
        <f t="shared" si="17"/>
        <v>16</v>
      </c>
      <c r="D190" t="str">
        <f t="shared" si="18"/>
        <v>N/A</v>
      </c>
      <c r="E190" t="str">
        <f t="shared" si="19"/>
        <v>N/A</v>
      </c>
      <c r="F190" t="str">
        <f t="shared" si="20"/>
        <v>N/A</v>
      </c>
      <c r="G190" t="str">
        <f t="shared" si="21"/>
        <v>N/A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</v>
      </c>
      <c r="C191">
        <f t="shared" si="17"/>
        <v>1.89</v>
      </c>
      <c r="D191">
        <f t="shared" si="18"/>
        <v>9</v>
      </c>
      <c r="E191">
        <f t="shared" si="19"/>
        <v>26</v>
      </c>
      <c r="F191">
        <f t="shared" si="20"/>
        <v>1.78</v>
      </c>
      <c r="G191">
        <f t="shared" si="21"/>
        <v>1.78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1.29</v>
      </c>
      <c r="P192" s="111">
        <v>1.24</v>
      </c>
      <c r="Q192" s="111">
        <v>7</v>
      </c>
      <c r="R192" s="111">
        <v>19</v>
      </c>
      <c r="S192" s="111">
        <v>1.325</v>
      </c>
      <c r="T192" s="111">
        <v>1.24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0.94799999999999995</v>
      </c>
      <c r="C193">
        <f t="shared" si="17"/>
        <v>0.92200000000000004</v>
      </c>
      <c r="D193">
        <f t="shared" si="18"/>
        <v>8</v>
      </c>
      <c r="E193">
        <f t="shared" si="19"/>
        <v>18</v>
      </c>
      <c r="F193">
        <f t="shared" si="20"/>
        <v>1.05</v>
      </c>
      <c r="G193">
        <f t="shared" si="21"/>
        <v>0.96</v>
      </c>
      <c r="H193" s="111"/>
      <c r="N193" s="111" t="s">
        <v>299</v>
      </c>
      <c r="O193" s="111">
        <v>1.95</v>
      </c>
      <c r="P193" s="111">
        <v>1.76</v>
      </c>
      <c r="Q193" s="111">
        <v>15</v>
      </c>
      <c r="R193" s="111" t="s">
        <v>71</v>
      </c>
      <c r="S193" s="111">
        <v>1.83</v>
      </c>
      <c r="T193" s="111" t="s">
        <v>71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0.79700000000000004</v>
      </c>
      <c r="C195">
        <f t="shared" si="17"/>
        <v>0.83</v>
      </c>
      <c r="D195">
        <f t="shared" si="18"/>
        <v>26</v>
      </c>
      <c r="E195">
        <f t="shared" si="19"/>
        <v>4</v>
      </c>
      <c r="F195">
        <f t="shared" si="20"/>
        <v>0.83799999999999997</v>
      </c>
      <c r="G195">
        <f t="shared" si="21"/>
        <v>0.79400000000000004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6.51</v>
      </c>
      <c r="C197">
        <f t="shared" ref="C197:C260" si="23">VLOOKUP($A197,$N$5:$U$375,3,FALSE)</f>
        <v>7.05</v>
      </c>
      <c r="D197" t="str">
        <f t="shared" ref="D197:D260" si="24">VLOOKUP($A197,$N$5:$U$375,4,FALSE)</f>
        <v>N/A</v>
      </c>
      <c r="E197">
        <f t="shared" ref="E197:E260" si="25">VLOOKUP($A197,$N$5:$U$375,5,FALSE)</f>
        <v>26</v>
      </c>
      <c r="F197" t="str">
        <f t="shared" ref="F197:F260" si="26">VLOOKUP($A197,$N$5:$U$375,6,FALSE)</f>
        <v>N/A</v>
      </c>
      <c r="G197">
        <f t="shared" ref="G197:G260" si="27">VLOOKUP($A197,$N$5:$U$375,7,FALSE)</f>
        <v>7.02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36.799999999999997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0.95</v>
      </c>
      <c r="C199">
        <f t="shared" si="23"/>
        <v>1.04</v>
      </c>
      <c r="D199">
        <f t="shared" si="24"/>
        <v>6</v>
      </c>
      <c r="E199">
        <f t="shared" si="25"/>
        <v>1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0.23799999999999999</v>
      </c>
      <c r="D200" t="str">
        <f t="shared" si="24"/>
        <v>N/A</v>
      </c>
      <c r="E200">
        <f t="shared" si="25"/>
        <v>8</v>
      </c>
      <c r="F200" t="str">
        <f t="shared" si="26"/>
        <v>N/A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0.23599999999999999</v>
      </c>
      <c r="C201">
        <f t="shared" si="23"/>
        <v>0.27</v>
      </c>
      <c r="D201">
        <f t="shared" si="24"/>
        <v>22</v>
      </c>
      <c r="E201">
        <f t="shared" si="25"/>
        <v>13</v>
      </c>
      <c r="F201">
        <f t="shared" si="26"/>
        <v>0.27</v>
      </c>
      <c r="G201">
        <f t="shared" si="27"/>
        <v>0.24399999999999999</v>
      </c>
      <c r="H201" s="111"/>
      <c r="N201" s="111" t="s">
        <v>137</v>
      </c>
      <c r="O201" s="111">
        <v>0.438</v>
      </c>
      <c r="P201" s="111">
        <v>0.434</v>
      </c>
      <c r="Q201" s="111">
        <v>20</v>
      </c>
      <c r="R201" s="111">
        <v>29</v>
      </c>
      <c r="S201" s="111">
        <v>0.45700000000000002</v>
      </c>
      <c r="T201" s="111">
        <v>0.43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1.73</v>
      </c>
      <c r="C203">
        <f t="shared" si="23"/>
        <v>1.67</v>
      </c>
      <c r="D203">
        <f t="shared" si="24"/>
        <v>41</v>
      </c>
      <c r="E203" t="str">
        <f t="shared" si="25"/>
        <v>N/A</v>
      </c>
      <c r="F203">
        <f t="shared" si="26"/>
        <v>1.63</v>
      </c>
      <c r="G203" t="str">
        <f t="shared" si="27"/>
        <v>N/A</v>
      </c>
      <c r="H203" s="111"/>
      <c r="N203" s="111" t="s">
        <v>139</v>
      </c>
      <c r="O203" s="111">
        <v>1.282</v>
      </c>
      <c r="P203" s="111">
        <v>1.3260000000000001</v>
      </c>
      <c r="Q203" s="111">
        <v>10</v>
      </c>
      <c r="R203" s="111">
        <v>1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3.38</v>
      </c>
      <c r="C204">
        <f t="shared" si="23"/>
        <v>3.27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140</v>
      </c>
      <c r="O204" s="111">
        <v>6.12</v>
      </c>
      <c r="P204" s="111">
        <v>6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0.71799999999999997</v>
      </c>
      <c r="C209">
        <f t="shared" si="23"/>
        <v>0.82</v>
      </c>
      <c r="D209">
        <f t="shared" si="24"/>
        <v>12</v>
      </c>
      <c r="E209">
        <f t="shared" si="25"/>
        <v>2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16.600000000000001</v>
      </c>
      <c r="P209" s="111">
        <v>16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1.9</v>
      </c>
      <c r="P210" s="111">
        <v>1.89</v>
      </c>
      <c r="Q210" s="111">
        <v>9</v>
      </c>
      <c r="R210" s="111">
        <v>26</v>
      </c>
      <c r="S210" s="111">
        <v>1.78</v>
      </c>
      <c r="T210" s="111">
        <v>1.78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3.9</v>
      </c>
      <c r="C211">
        <f t="shared" si="23"/>
        <v>3.8</v>
      </c>
      <c r="D211">
        <f t="shared" si="24"/>
        <v>9</v>
      </c>
      <c r="E211">
        <f t="shared" si="25"/>
        <v>37</v>
      </c>
      <c r="F211">
        <f t="shared" si="26"/>
        <v>3.9</v>
      </c>
      <c r="G211">
        <f t="shared" si="27"/>
        <v>3.8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2.2400000000000002</v>
      </c>
      <c r="C212">
        <f t="shared" si="23"/>
        <v>2.2999999999999998</v>
      </c>
      <c r="D212">
        <f t="shared" si="24"/>
        <v>14</v>
      </c>
      <c r="E212">
        <f t="shared" si="25"/>
        <v>5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0.94799999999999995</v>
      </c>
      <c r="P212" s="111">
        <v>0.92200000000000004</v>
      </c>
      <c r="Q212" s="111">
        <v>8</v>
      </c>
      <c r="R212" s="111">
        <v>18</v>
      </c>
      <c r="S212" s="111">
        <v>1.05</v>
      </c>
      <c r="T212" s="111">
        <v>0.96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39</v>
      </c>
      <c r="C213">
        <f t="shared" si="23"/>
        <v>37</v>
      </c>
      <c r="D213">
        <f t="shared" si="24"/>
        <v>13</v>
      </c>
      <c r="E213" t="str">
        <f t="shared" si="25"/>
        <v>N/A</v>
      </c>
      <c r="F213">
        <f t="shared" si="26"/>
        <v>39.6</v>
      </c>
      <c r="G213" t="str">
        <f t="shared" si="27"/>
        <v>N/A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0.79700000000000004</v>
      </c>
      <c r="P214" s="111">
        <v>0.83</v>
      </c>
      <c r="Q214" s="111">
        <v>26</v>
      </c>
      <c r="R214" s="111">
        <v>4</v>
      </c>
      <c r="S214" s="111">
        <v>0.83799999999999997</v>
      </c>
      <c r="T214" s="111">
        <v>0.79400000000000004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6.51</v>
      </c>
      <c r="P216" s="111">
        <v>7.05</v>
      </c>
      <c r="Q216" s="111" t="s">
        <v>71</v>
      </c>
      <c r="R216" s="111">
        <v>26</v>
      </c>
      <c r="S216" s="111" t="s">
        <v>71</v>
      </c>
      <c r="T216" s="111">
        <v>7.02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2.81</v>
      </c>
      <c r="C217">
        <f t="shared" si="23"/>
        <v>2.9</v>
      </c>
      <c r="D217">
        <f t="shared" si="24"/>
        <v>40</v>
      </c>
      <c r="E217">
        <f t="shared" si="25"/>
        <v>27</v>
      </c>
      <c r="F217">
        <f t="shared" si="26"/>
        <v>2.9449999999999998</v>
      </c>
      <c r="G217">
        <f t="shared" si="27"/>
        <v>2.8050000000000002</v>
      </c>
      <c r="H217" s="111"/>
      <c r="N217" s="111" t="s">
        <v>308</v>
      </c>
      <c r="O217" s="111">
        <v>36.799999999999997</v>
      </c>
      <c r="P217" s="111">
        <v>38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0.505</v>
      </c>
      <c r="C218">
        <f t="shared" si="23"/>
        <v>0.51500000000000001</v>
      </c>
      <c r="D218">
        <f t="shared" si="24"/>
        <v>40</v>
      </c>
      <c r="E218">
        <f t="shared" si="25"/>
        <v>12</v>
      </c>
      <c r="F218">
        <f t="shared" si="26"/>
        <v>0.51</v>
      </c>
      <c r="G218">
        <f t="shared" si="27"/>
        <v>0.49399999999999999</v>
      </c>
      <c r="H218" s="111"/>
      <c r="N218" s="111" t="s">
        <v>309</v>
      </c>
      <c r="O218" s="111">
        <v>0.95</v>
      </c>
      <c r="P218" s="111">
        <v>1.04</v>
      </c>
      <c r="Q218" s="111">
        <v>6</v>
      </c>
      <c r="R218" s="111">
        <v>1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0.23799999999999999</v>
      </c>
      <c r="Q219" s="111" t="s">
        <v>71</v>
      </c>
      <c r="R219" s="111">
        <v>8</v>
      </c>
      <c r="S219" s="111" t="s">
        <v>71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0.23599999999999999</v>
      </c>
      <c r="P220" s="111">
        <v>0.27</v>
      </c>
      <c r="Q220" s="111">
        <v>22</v>
      </c>
      <c r="R220" s="111">
        <v>13</v>
      </c>
      <c r="S220" s="111">
        <v>0.27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21.7</v>
      </c>
      <c r="C222">
        <f t="shared" si="23"/>
        <v>20.54</v>
      </c>
      <c r="D222">
        <f t="shared" si="24"/>
        <v>11</v>
      </c>
      <c r="E222">
        <f t="shared" si="25"/>
        <v>19</v>
      </c>
      <c r="F222">
        <f t="shared" si="26"/>
        <v>22.2</v>
      </c>
      <c r="G222">
        <f t="shared" si="27"/>
        <v>20.54</v>
      </c>
      <c r="H222" s="111"/>
      <c r="N222" s="111" t="s">
        <v>312</v>
      </c>
      <c r="O222" s="111">
        <v>1.73</v>
      </c>
      <c r="P222" s="111">
        <v>1.67</v>
      </c>
      <c r="Q222" s="111">
        <v>41</v>
      </c>
      <c r="R222" s="111" t="s">
        <v>71</v>
      </c>
      <c r="S222" s="111">
        <v>1.63</v>
      </c>
      <c r="T222" s="111" t="s">
        <v>71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3.74</v>
      </c>
      <c r="C223">
        <f t="shared" si="23"/>
        <v>3.6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313</v>
      </c>
      <c r="O223" s="111">
        <v>3.38</v>
      </c>
      <c r="P223" s="111">
        <v>3.27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2.7450000000000001</v>
      </c>
      <c r="C224">
        <f t="shared" si="23"/>
        <v>2.6549999999999998</v>
      </c>
      <c r="D224">
        <f t="shared" si="24"/>
        <v>10</v>
      </c>
      <c r="E224">
        <f t="shared" si="25"/>
        <v>19</v>
      </c>
      <c r="F224">
        <f t="shared" si="26"/>
        <v>2.895</v>
      </c>
      <c r="G224">
        <f t="shared" si="27"/>
        <v>2.6749999999999998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0.62</v>
      </c>
      <c r="C226">
        <f t="shared" si="23"/>
        <v>0.60499999999999998</v>
      </c>
      <c r="D226">
        <f t="shared" si="24"/>
        <v>41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26.54</v>
      </c>
      <c r="C227">
        <f t="shared" si="23"/>
        <v>26.18</v>
      </c>
      <c r="D227">
        <f t="shared" si="24"/>
        <v>14</v>
      </c>
      <c r="E227" t="str">
        <f t="shared" si="25"/>
        <v>N/A</v>
      </c>
      <c r="F227">
        <f t="shared" si="26"/>
        <v>26.7</v>
      </c>
      <c r="G227" t="str">
        <f t="shared" si="27"/>
        <v>N/A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0.71799999999999997</v>
      </c>
      <c r="P228" s="111">
        <v>0.82</v>
      </c>
      <c r="Q228" s="111">
        <v>12</v>
      </c>
      <c r="R228" s="111">
        <v>2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2.39</v>
      </c>
      <c r="C230">
        <f t="shared" si="23"/>
        <v>2.25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151</v>
      </c>
      <c r="O230" s="111">
        <v>3.9</v>
      </c>
      <c r="P230" s="111">
        <v>3.8</v>
      </c>
      <c r="Q230" s="111">
        <v>9</v>
      </c>
      <c r="R230" s="111">
        <v>37</v>
      </c>
      <c r="S230" s="111">
        <v>3.9</v>
      </c>
      <c r="T230" s="111">
        <v>3.8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0.55500000000000005</v>
      </c>
      <c r="C231">
        <f t="shared" si="23"/>
        <v>0.61499999999999999</v>
      </c>
      <c r="D231">
        <f t="shared" si="24"/>
        <v>5</v>
      </c>
      <c r="E231">
        <f t="shared" si="25"/>
        <v>0</v>
      </c>
      <c r="F231">
        <f t="shared" si="26"/>
        <v>0.61499999999999999</v>
      </c>
      <c r="G231">
        <f t="shared" si="27"/>
        <v>0.55500000000000005</v>
      </c>
      <c r="H231" s="111"/>
      <c r="N231" s="111" t="s">
        <v>152</v>
      </c>
      <c r="O231" s="111">
        <v>2.2400000000000002</v>
      </c>
      <c r="P231" s="111">
        <v>2.2999999999999998</v>
      </c>
      <c r="Q231" s="111">
        <v>14</v>
      </c>
      <c r="R231" s="111">
        <v>5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35.5</v>
      </c>
      <c r="C232">
        <f t="shared" si="23"/>
        <v>33.200000000000003</v>
      </c>
      <c r="D232">
        <f t="shared" si="24"/>
        <v>12</v>
      </c>
      <c r="E232">
        <f t="shared" si="25"/>
        <v>33</v>
      </c>
      <c r="F232">
        <f t="shared" si="26"/>
        <v>35.299999999999997</v>
      </c>
      <c r="G232">
        <f t="shared" si="27"/>
        <v>32.82</v>
      </c>
      <c r="H232" s="111"/>
      <c r="N232" s="111" t="s">
        <v>153</v>
      </c>
      <c r="O232" s="111">
        <v>39</v>
      </c>
      <c r="P232" s="111">
        <v>37</v>
      </c>
      <c r="Q232" s="111">
        <v>13</v>
      </c>
      <c r="R232" s="111" t="s">
        <v>71</v>
      </c>
      <c r="S232" s="111">
        <v>39.6</v>
      </c>
      <c r="T232" s="111" t="s">
        <v>71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3.06</v>
      </c>
      <c r="C233">
        <f t="shared" si="23"/>
        <v>3.24</v>
      </c>
      <c r="D233">
        <f t="shared" si="24"/>
        <v>41</v>
      </c>
      <c r="E233">
        <f t="shared" si="25"/>
        <v>1</v>
      </c>
      <c r="F233">
        <f t="shared" si="26"/>
        <v>3.06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0.82399999999999995</v>
      </c>
      <c r="C234">
        <f t="shared" si="23"/>
        <v>0.79200000000000004</v>
      </c>
      <c r="D234">
        <f t="shared" si="24"/>
        <v>8</v>
      </c>
      <c r="E234">
        <f t="shared" si="25"/>
        <v>23</v>
      </c>
      <c r="F234">
        <f t="shared" si="26"/>
        <v>0.79400000000000004</v>
      </c>
      <c r="G234">
        <f t="shared" si="27"/>
        <v>0.74399999999999999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2.81</v>
      </c>
      <c r="P236" s="111">
        <v>2.9</v>
      </c>
      <c r="Q236" s="111">
        <v>40</v>
      </c>
      <c r="R236" s="111">
        <v>27</v>
      </c>
      <c r="S236" s="111">
        <v>2.9449999999999998</v>
      </c>
      <c r="T236" s="111">
        <v>2.8050000000000002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0.505</v>
      </c>
      <c r="P238" s="111">
        <v>0.51500000000000001</v>
      </c>
      <c r="Q238" s="111">
        <v>40</v>
      </c>
      <c r="R238" s="111">
        <v>12</v>
      </c>
      <c r="S238" s="111">
        <v>0.51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0.56999999999999995</v>
      </c>
      <c r="C242">
        <f t="shared" si="23"/>
        <v>0.57999999999999996</v>
      </c>
      <c r="D242" t="str">
        <f t="shared" si="24"/>
        <v>N/A</v>
      </c>
      <c r="E242">
        <f t="shared" si="25"/>
        <v>12</v>
      </c>
      <c r="F242" t="str">
        <f t="shared" si="26"/>
        <v>N/A</v>
      </c>
      <c r="G242">
        <f t="shared" si="27"/>
        <v>0.57499999999999996</v>
      </c>
      <c r="H242" s="111"/>
      <c r="N242" s="111" t="s">
        <v>158</v>
      </c>
      <c r="O242" s="111">
        <v>21.7</v>
      </c>
      <c r="P242" s="111">
        <v>20.54</v>
      </c>
      <c r="Q242" s="111">
        <v>11</v>
      </c>
      <c r="R242" s="111">
        <v>19</v>
      </c>
      <c r="S242" s="111">
        <v>22.2</v>
      </c>
      <c r="T242" s="111">
        <v>20.54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3.74</v>
      </c>
      <c r="P243" s="111">
        <v>3.6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2.7450000000000001</v>
      </c>
      <c r="P244" s="111">
        <v>2.6549999999999998</v>
      </c>
      <c r="Q244" s="111">
        <v>10</v>
      </c>
      <c r="R244" s="111">
        <v>19</v>
      </c>
      <c r="S244" s="111">
        <v>2.895</v>
      </c>
      <c r="T244" s="111">
        <v>2.6749999999999998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32.299999999999997</v>
      </c>
      <c r="C245">
        <f t="shared" si="23"/>
        <v>33.9</v>
      </c>
      <c r="D245">
        <f t="shared" si="24"/>
        <v>27</v>
      </c>
      <c r="E245">
        <f t="shared" si="25"/>
        <v>0</v>
      </c>
      <c r="F245">
        <f t="shared" si="26"/>
        <v>30.85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28.2</v>
      </c>
      <c r="C246">
        <f t="shared" si="23"/>
        <v>27.7</v>
      </c>
      <c r="D246" t="str">
        <f t="shared" si="24"/>
        <v>N/A</v>
      </c>
      <c r="E246" t="str">
        <f t="shared" si="25"/>
        <v>N/A</v>
      </c>
      <c r="F246" t="str">
        <f t="shared" si="26"/>
        <v>N/A</v>
      </c>
      <c r="G246" t="str">
        <f t="shared" si="27"/>
        <v>N/A</v>
      </c>
      <c r="H246" s="111"/>
      <c r="N246" s="111" t="s">
        <v>162</v>
      </c>
      <c r="O246" s="111">
        <v>0.62</v>
      </c>
      <c r="P246" s="111">
        <v>0.60499999999999998</v>
      </c>
      <c r="Q246" s="111">
        <v>41</v>
      </c>
      <c r="R246" s="111" t="s">
        <v>71</v>
      </c>
      <c r="S246" s="111">
        <v>0.66500000000000004</v>
      </c>
      <c r="T246" s="111" t="s">
        <v>71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2.56</v>
      </c>
      <c r="C247">
        <f t="shared" si="23"/>
        <v>2.4900000000000002</v>
      </c>
      <c r="D247">
        <f t="shared" si="24"/>
        <v>10</v>
      </c>
      <c r="E247">
        <f t="shared" si="25"/>
        <v>19</v>
      </c>
      <c r="F247">
        <f t="shared" si="26"/>
        <v>2.62</v>
      </c>
      <c r="G247">
        <f t="shared" si="27"/>
        <v>2.5099999999999998</v>
      </c>
      <c r="H247" s="111"/>
      <c r="N247" s="111" t="s">
        <v>163</v>
      </c>
      <c r="O247" s="111">
        <v>26.54</v>
      </c>
      <c r="P247" s="111">
        <v>26.18</v>
      </c>
      <c r="Q247" s="111">
        <v>14</v>
      </c>
      <c r="R247" s="111" t="s">
        <v>71</v>
      </c>
      <c r="S247" s="111">
        <v>26.7</v>
      </c>
      <c r="T247" s="111" t="s">
        <v>71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17.100000000000001</v>
      </c>
      <c r="C248">
        <f t="shared" si="23"/>
        <v>16.62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782</v>
      </c>
      <c r="O248" s="111">
        <v>3.83</v>
      </c>
      <c r="P248" s="111">
        <v>3.74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15.02</v>
      </c>
      <c r="C251">
        <f t="shared" si="23"/>
        <v>14.38</v>
      </c>
      <c r="D251">
        <f t="shared" si="24"/>
        <v>10</v>
      </c>
      <c r="E251">
        <f t="shared" si="25"/>
        <v>24</v>
      </c>
      <c r="F251">
        <f t="shared" si="26"/>
        <v>15.07</v>
      </c>
      <c r="G251">
        <f t="shared" si="27"/>
        <v>14.56</v>
      </c>
      <c r="H251" s="111"/>
      <c r="N251" s="111" t="s">
        <v>387</v>
      </c>
      <c r="O251" s="111">
        <v>2.39</v>
      </c>
      <c r="P251" s="111">
        <v>2.25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10.62</v>
      </c>
      <c r="C252">
        <f t="shared" si="23"/>
        <v>11.32</v>
      </c>
      <c r="D252">
        <f t="shared" si="24"/>
        <v>39</v>
      </c>
      <c r="E252">
        <f t="shared" si="25"/>
        <v>19</v>
      </c>
      <c r="F252">
        <f t="shared" si="26"/>
        <v>10.68</v>
      </c>
      <c r="G252">
        <f t="shared" si="27"/>
        <v>10.6</v>
      </c>
      <c r="H252" s="111"/>
      <c r="N252" s="111" t="s">
        <v>326</v>
      </c>
      <c r="O252" s="111">
        <v>0.55500000000000005</v>
      </c>
      <c r="P252" s="111">
        <v>0.61499999999999999</v>
      </c>
      <c r="Q252" s="111">
        <v>5</v>
      </c>
      <c r="R252" s="111">
        <v>0</v>
      </c>
      <c r="S252" s="111">
        <v>0.61499999999999999</v>
      </c>
      <c r="T252" s="111">
        <v>0.55500000000000005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0.99</v>
      </c>
      <c r="C253">
        <f t="shared" si="23"/>
        <v>0.96</v>
      </c>
      <c r="D253">
        <f t="shared" si="24"/>
        <v>7</v>
      </c>
      <c r="E253">
        <f t="shared" si="25"/>
        <v>29</v>
      </c>
      <c r="F253">
        <f t="shared" si="26"/>
        <v>1.0549999999999999</v>
      </c>
      <c r="G253">
        <f t="shared" si="27"/>
        <v>1.01</v>
      </c>
      <c r="H253" s="111"/>
      <c r="N253" s="111" t="s">
        <v>164</v>
      </c>
      <c r="O253" s="111">
        <v>35.5</v>
      </c>
      <c r="P253" s="111">
        <v>33.200000000000003</v>
      </c>
      <c r="Q253" s="111">
        <v>12</v>
      </c>
      <c r="R253" s="111">
        <v>33</v>
      </c>
      <c r="S253" s="111">
        <v>35.299999999999997</v>
      </c>
      <c r="T253" s="111">
        <v>32.82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3.06</v>
      </c>
      <c r="P254" s="111">
        <v>3.24</v>
      </c>
      <c r="Q254" s="111">
        <v>41</v>
      </c>
      <c r="R254" s="111">
        <v>1</v>
      </c>
      <c r="S254" s="111">
        <v>3.06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2.6</v>
      </c>
      <c r="C255">
        <f t="shared" si="23"/>
        <v>2.56</v>
      </c>
      <c r="D255">
        <f t="shared" si="24"/>
        <v>11</v>
      </c>
      <c r="E255" t="str">
        <f t="shared" si="25"/>
        <v>N/A</v>
      </c>
      <c r="F255">
        <f t="shared" si="26"/>
        <v>2.67</v>
      </c>
      <c r="G255" t="str">
        <f t="shared" si="27"/>
        <v>N/A</v>
      </c>
      <c r="H255" s="111"/>
      <c r="N255" s="111" t="s">
        <v>328</v>
      </c>
      <c r="O255" s="111">
        <v>0.82399999999999995</v>
      </c>
      <c r="P255" s="111">
        <v>0.79200000000000004</v>
      </c>
      <c r="Q255" s="111">
        <v>8</v>
      </c>
      <c r="R255" s="111">
        <v>23</v>
      </c>
      <c r="S255" s="111">
        <v>0.79400000000000004</v>
      </c>
      <c r="T255" s="111">
        <v>0.74399999999999999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4.5330000000000004</v>
      </c>
      <c r="C258">
        <f t="shared" si="23"/>
        <v>4.3</v>
      </c>
      <c r="D258">
        <f t="shared" si="24"/>
        <v>11</v>
      </c>
      <c r="E258">
        <f t="shared" si="25"/>
        <v>19</v>
      </c>
      <c r="F258">
        <f t="shared" si="26"/>
        <v>4.66</v>
      </c>
      <c r="G258">
        <f t="shared" si="27"/>
        <v>4.1550000000000002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5.14</v>
      </c>
      <c r="C260">
        <f t="shared" si="23"/>
        <v>5.54</v>
      </c>
      <c r="D260">
        <f t="shared" si="24"/>
        <v>10</v>
      </c>
      <c r="E260">
        <f t="shared" si="25"/>
        <v>1</v>
      </c>
      <c r="F260">
        <f t="shared" si="26"/>
        <v>5.39</v>
      </c>
      <c r="G260">
        <f t="shared" si="27"/>
        <v>5.16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7.94</v>
      </c>
      <c r="C262">
        <f t="shared" si="29"/>
        <v>8.1199999999999992</v>
      </c>
      <c r="D262" t="str">
        <f t="shared" si="30"/>
        <v>N/A</v>
      </c>
      <c r="E262" t="str">
        <f t="shared" si="31"/>
        <v>N/A</v>
      </c>
      <c r="F262" t="str">
        <f t="shared" si="32"/>
        <v>N/A</v>
      </c>
      <c r="G262" t="str">
        <f t="shared" si="33"/>
        <v>N/A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0.56999999999999995</v>
      </c>
      <c r="P263" s="111">
        <v>0.57999999999999996</v>
      </c>
      <c r="Q263" s="111" t="s">
        <v>71</v>
      </c>
      <c r="R263" s="111">
        <v>12</v>
      </c>
      <c r="S263" s="111" t="s">
        <v>71</v>
      </c>
      <c r="T263" s="111">
        <v>0.57499999999999996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15.3</v>
      </c>
      <c r="C266">
        <f t="shared" si="29"/>
        <v>15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32.299999999999997</v>
      </c>
      <c r="P266" s="111">
        <v>33.9</v>
      </c>
      <c r="Q266" s="111">
        <v>27</v>
      </c>
      <c r="R266" s="111">
        <v>0</v>
      </c>
      <c r="S266" s="111">
        <v>30.85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3.8650000000000002</v>
      </c>
      <c r="C267">
        <f t="shared" si="29"/>
        <v>4.12</v>
      </c>
      <c r="D267" t="str">
        <f t="shared" si="30"/>
        <v>N/A</v>
      </c>
      <c r="E267">
        <f t="shared" si="31"/>
        <v>26</v>
      </c>
      <c r="F267" t="str">
        <f t="shared" si="32"/>
        <v>N/A</v>
      </c>
      <c r="G267">
        <f t="shared" si="33"/>
        <v>4.0549999999999997</v>
      </c>
      <c r="H267" s="111"/>
      <c r="N267" s="111" t="s">
        <v>167</v>
      </c>
      <c r="O267" s="111">
        <v>28.2</v>
      </c>
      <c r="P267" s="111">
        <v>27.7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2.56</v>
      </c>
      <c r="P268" s="111">
        <v>2.4900000000000002</v>
      </c>
      <c r="Q268" s="111">
        <v>10</v>
      </c>
      <c r="R268" s="111">
        <v>19</v>
      </c>
      <c r="S268" s="111">
        <v>2.62</v>
      </c>
      <c r="T268" s="111">
        <v>2.5099999999999998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1.26</v>
      </c>
      <c r="P269" s="111">
        <v>1.2</v>
      </c>
      <c r="Q269" s="111">
        <v>27</v>
      </c>
      <c r="R269" s="111">
        <v>39</v>
      </c>
      <c r="S269" s="111">
        <v>1.1000000000000001</v>
      </c>
      <c r="T269" s="111">
        <v>1.1000000000000001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17.100000000000001</v>
      </c>
      <c r="P270" s="111">
        <v>16.62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0.26200000000000001</v>
      </c>
      <c r="C271">
        <f t="shared" si="29"/>
        <v>0.27</v>
      </c>
      <c r="D271">
        <f t="shared" si="30"/>
        <v>24</v>
      </c>
      <c r="E271">
        <f t="shared" si="31"/>
        <v>14</v>
      </c>
      <c r="F271">
        <f t="shared" si="32"/>
        <v>0.29599999999999999</v>
      </c>
      <c r="G271">
        <f t="shared" si="33"/>
        <v>0.31</v>
      </c>
      <c r="H271" s="111"/>
      <c r="N271" s="111" t="s">
        <v>784</v>
      </c>
      <c r="O271" s="111">
        <v>14.34</v>
      </c>
      <c r="P271" s="111">
        <v>13.02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5.08</v>
      </c>
      <c r="C274">
        <f t="shared" si="29"/>
        <v>5.29</v>
      </c>
      <c r="D274" t="str">
        <f t="shared" si="30"/>
        <v>N/A</v>
      </c>
      <c r="E274">
        <f t="shared" si="31"/>
        <v>2</v>
      </c>
      <c r="F274" t="str">
        <f t="shared" si="32"/>
        <v>N/A</v>
      </c>
      <c r="G274">
        <f t="shared" si="33"/>
        <v>5.07</v>
      </c>
      <c r="H274" s="111"/>
      <c r="N274" s="111" t="s">
        <v>170</v>
      </c>
      <c r="O274" s="111">
        <v>15.02</v>
      </c>
      <c r="P274" s="111">
        <v>14.38</v>
      </c>
      <c r="Q274" s="111">
        <v>10</v>
      </c>
      <c r="R274" s="111">
        <v>24</v>
      </c>
      <c r="S274" s="111">
        <v>15.07</v>
      </c>
      <c r="T274" s="111">
        <v>14.56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10.62</v>
      </c>
      <c r="P275" s="111">
        <v>11.32</v>
      </c>
      <c r="Q275" s="111">
        <v>39</v>
      </c>
      <c r="R275" s="111">
        <v>19</v>
      </c>
      <c r="S275" s="111">
        <v>10.68</v>
      </c>
      <c r="T275" s="111">
        <v>10.6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0.99</v>
      </c>
      <c r="P276" s="111">
        <v>0.96</v>
      </c>
      <c r="Q276" s="111">
        <v>7</v>
      </c>
      <c r="R276" s="111">
        <v>29</v>
      </c>
      <c r="S276" s="111">
        <v>1.0549999999999999</v>
      </c>
      <c r="T276" s="111">
        <v>1.01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2.6</v>
      </c>
      <c r="P278" s="111">
        <v>2.56</v>
      </c>
      <c r="Q278" s="111">
        <v>11</v>
      </c>
      <c r="R278" s="111" t="s">
        <v>71</v>
      </c>
      <c r="S278" s="111">
        <v>2.67</v>
      </c>
      <c r="T278" s="111" t="s">
        <v>71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3042.23</v>
      </c>
      <c r="C279">
        <f t="shared" si="29"/>
        <v>2848.6399000000001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4.5330000000000004</v>
      </c>
      <c r="P281" s="111">
        <v>4.3</v>
      </c>
      <c r="Q281" s="111">
        <v>11</v>
      </c>
      <c r="R281" s="111">
        <v>19</v>
      </c>
      <c r="S281" s="111">
        <v>4.66</v>
      </c>
      <c r="T281" s="111">
        <v>4.1550000000000002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12.68</v>
      </c>
      <c r="C282">
        <f t="shared" si="29"/>
        <v>12.1</v>
      </c>
      <c r="D282">
        <f t="shared" si="30"/>
        <v>26</v>
      </c>
      <c r="E282" t="str">
        <f t="shared" si="31"/>
        <v>N/A</v>
      </c>
      <c r="F282">
        <f t="shared" si="32"/>
        <v>11.42</v>
      </c>
      <c r="G282" t="str">
        <f t="shared" si="33"/>
        <v>N/A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5.14</v>
      </c>
      <c r="P283" s="111">
        <v>5.54</v>
      </c>
      <c r="Q283" s="111">
        <v>10</v>
      </c>
      <c r="R283" s="111">
        <v>1</v>
      </c>
      <c r="S283" s="111">
        <v>5.39</v>
      </c>
      <c r="T283" s="111">
        <v>5.16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7.94</v>
      </c>
      <c r="P285" s="111">
        <v>8.1199999999999992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0.34499999999999997</v>
      </c>
      <c r="C287">
        <f t="shared" si="29"/>
        <v>0.33300000000000002</v>
      </c>
      <c r="D287">
        <f t="shared" si="30"/>
        <v>8</v>
      </c>
      <c r="E287">
        <f t="shared" si="31"/>
        <v>19</v>
      </c>
      <c r="F287">
        <f t="shared" si="32"/>
        <v>0.35799999999999998</v>
      </c>
      <c r="G287">
        <f t="shared" si="33"/>
        <v>0.34599999999999997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15.3</v>
      </c>
      <c r="P289" s="111">
        <v>15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1.5349999999999999</v>
      </c>
      <c r="C290">
        <f t="shared" si="29"/>
        <v>1.59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3.8650000000000002</v>
      </c>
      <c r="P290" s="111">
        <v>4.12</v>
      </c>
      <c r="Q290" s="111" t="s">
        <v>71</v>
      </c>
      <c r="R290" s="111">
        <v>26</v>
      </c>
      <c r="S290" s="111" t="s">
        <v>71</v>
      </c>
      <c r="T290" s="111">
        <v>4.0549999999999997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5.56</v>
      </c>
      <c r="C293">
        <f t="shared" si="29"/>
        <v>5.84</v>
      </c>
      <c r="D293" t="str">
        <f t="shared" si="30"/>
        <v>N/A</v>
      </c>
      <c r="E293">
        <f t="shared" si="31"/>
        <v>27</v>
      </c>
      <c r="F293" t="str">
        <f t="shared" si="32"/>
        <v>N/A</v>
      </c>
      <c r="G293">
        <f t="shared" si="33"/>
        <v>5.8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0.57999999999999996</v>
      </c>
      <c r="C294">
        <f t="shared" si="29"/>
        <v>0.63800000000000001</v>
      </c>
      <c r="D294">
        <f t="shared" si="30"/>
        <v>9</v>
      </c>
      <c r="E294">
        <f t="shared" si="31"/>
        <v>0</v>
      </c>
      <c r="F294">
        <f t="shared" si="32"/>
        <v>0.61399999999999999</v>
      </c>
      <c r="G294">
        <f t="shared" si="33"/>
        <v>0.57999999999999996</v>
      </c>
      <c r="N294" s="111" t="s">
        <v>352</v>
      </c>
      <c r="O294" s="111">
        <v>0.26200000000000001</v>
      </c>
      <c r="P294" s="111">
        <v>0.27</v>
      </c>
      <c r="Q294" s="111">
        <v>24</v>
      </c>
      <c r="R294" s="111">
        <v>14</v>
      </c>
      <c r="S294" s="111">
        <v>0.29599999999999999</v>
      </c>
      <c r="T294" s="111">
        <v>0.31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1.294</v>
      </c>
      <c r="P295" s="111">
        <v>1.266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0.13800000000000001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5.08</v>
      </c>
      <c r="P298" s="111">
        <v>5.29</v>
      </c>
      <c r="Q298" s="111" t="s">
        <v>71</v>
      </c>
      <c r="R298" s="111">
        <v>2</v>
      </c>
      <c r="S298" s="111" t="s">
        <v>71</v>
      </c>
      <c r="T298" s="111">
        <v>5.07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6.15</v>
      </c>
      <c r="P299" s="111">
        <v>6.2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3.55</v>
      </c>
      <c r="P301" s="111">
        <v>3.28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3.55</v>
      </c>
      <c r="C302">
        <f t="shared" si="29"/>
        <v>3.28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1.7</v>
      </c>
      <c r="P303" s="111">
        <v>1.655</v>
      </c>
      <c r="Q303" s="111">
        <v>8</v>
      </c>
      <c r="R303" s="111">
        <v>29</v>
      </c>
      <c r="S303" s="111">
        <v>1.75</v>
      </c>
      <c r="T303" s="111">
        <v>1.65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40.1</v>
      </c>
      <c r="C304">
        <f t="shared" si="29"/>
        <v>43.65</v>
      </c>
      <c r="D304" t="str">
        <f t="shared" si="30"/>
        <v>N/A</v>
      </c>
      <c r="E304">
        <f t="shared" si="31"/>
        <v>8</v>
      </c>
      <c r="F304" t="str">
        <f t="shared" si="32"/>
        <v>N/A</v>
      </c>
      <c r="G304">
        <f t="shared" si="33"/>
        <v>41.95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3042.23</v>
      </c>
      <c r="P306" s="111">
        <v>2848.6399000000001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1.29</v>
      </c>
      <c r="C307">
        <f t="shared" si="29"/>
        <v>1.32</v>
      </c>
      <c r="D307" t="str">
        <f t="shared" si="30"/>
        <v>N/A</v>
      </c>
      <c r="E307">
        <f t="shared" si="31"/>
        <v>12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0.23749999999999999</v>
      </c>
      <c r="P308" s="111">
        <v>0.26150000000000001</v>
      </c>
      <c r="Q308" s="111" t="s">
        <v>71</v>
      </c>
      <c r="R308" s="111">
        <v>37</v>
      </c>
      <c r="S308" s="111" t="s">
        <v>71</v>
      </c>
      <c r="T308" s="111">
        <v>0.26500000000000001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1.42</v>
      </c>
      <c r="C309">
        <f t="shared" si="29"/>
        <v>1.5</v>
      </c>
      <c r="D309">
        <f t="shared" si="30"/>
        <v>12</v>
      </c>
      <c r="E309">
        <f t="shared" si="31"/>
        <v>0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0.71</v>
      </c>
      <c r="C310">
        <f t="shared" si="29"/>
        <v>0.7</v>
      </c>
      <c r="D310">
        <f t="shared" si="30"/>
        <v>48</v>
      </c>
      <c r="E310" t="str">
        <f t="shared" si="31"/>
        <v>N/A</v>
      </c>
      <c r="F310">
        <f t="shared" si="32"/>
        <v>0.59</v>
      </c>
      <c r="G310" t="str">
        <f t="shared" si="33"/>
        <v>N/A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12.68</v>
      </c>
      <c r="P311" s="111">
        <v>12.1</v>
      </c>
      <c r="Q311" s="111">
        <v>26</v>
      </c>
      <c r="R311" s="111" t="s">
        <v>71</v>
      </c>
      <c r="S311" s="111">
        <v>11.42</v>
      </c>
      <c r="T311" s="111" t="s">
        <v>71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0.26</v>
      </c>
      <c r="C314">
        <f t="shared" si="29"/>
        <v>0.27800000000000002</v>
      </c>
      <c r="D314" t="str">
        <f t="shared" si="30"/>
        <v>N/A</v>
      </c>
      <c r="E314">
        <f t="shared" si="31"/>
        <v>24</v>
      </c>
      <c r="F314" t="str">
        <f t="shared" si="32"/>
        <v>N/A</v>
      </c>
      <c r="G314">
        <f t="shared" si="33"/>
        <v>0.28000000000000003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0.37</v>
      </c>
      <c r="C315">
        <f t="shared" si="29"/>
        <v>0.34</v>
      </c>
      <c r="D315">
        <f t="shared" si="30"/>
        <v>19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0.34499999999999997</v>
      </c>
      <c r="P316" s="111">
        <v>0.33300000000000002</v>
      </c>
      <c r="Q316" s="111">
        <v>8</v>
      </c>
      <c r="R316" s="111">
        <v>19</v>
      </c>
      <c r="S316" s="111">
        <v>0.35799999999999998</v>
      </c>
      <c r="T316" s="111">
        <v>0.34599999999999997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1.26</v>
      </c>
      <c r="C319">
        <f t="shared" si="29"/>
        <v>1.2</v>
      </c>
      <c r="D319">
        <f t="shared" si="30"/>
        <v>27</v>
      </c>
      <c r="E319">
        <f t="shared" si="31"/>
        <v>39</v>
      </c>
      <c r="F319">
        <f t="shared" si="32"/>
        <v>1.1000000000000001</v>
      </c>
      <c r="G319">
        <f t="shared" si="33"/>
        <v>1.1000000000000001</v>
      </c>
      <c r="N319" s="111" t="s">
        <v>366</v>
      </c>
      <c r="O319" s="111">
        <v>1.5349999999999999</v>
      </c>
      <c r="P319" s="111">
        <v>1.59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5.56</v>
      </c>
      <c r="P322" s="111">
        <v>5.84</v>
      </c>
      <c r="Q322" s="111" t="s">
        <v>71</v>
      </c>
      <c r="R322" s="111">
        <v>27</v>
      </c>
      <c r="S322" s="111" t="s">
        <v>71</v>
      </c>
      <c r="T322" s="111">
        <v>5.8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0.57999999999999996</v>
      </c>
      <c r="P323" s="111">
        <v>0.63800000000000001</v>
      </c>
      <c r="Q323" s="111">
        <v>9</v>
      </c>
      <c r="R323" s="111">
        <v>0</v>
      </c>
      <c r="S323" s="111">
        <v>0.61399999999999999</v>
      </c>
      <c r="T323" s="111">
        <v>0.57999999999999996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0.151</v>
      </c>
      <c r="P326" s="111">
        <v>0.13800000000000001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2.15</v>
      </c>
      <c r="C330">
        <f t="shared" si="35"/>
        <v>2.0699999999999998</v>
      </c>
      <c r="D330">
        <f t="shared" si="36"/>
        <v>11</v>
      </c>
      <c r="E330">
        <f t="shared" si="37"/>
        <v>24</v>
      </c>
      <c r="F330">
        <f t="shared" si="38"/>
        <v>2.06</v>
      </c>
      <c r="G330">
        <f t="shared" si="39"/>
        <v>2.06</v>
      </c>
      <c r="H330" s="111"/>
      <c r="N330" s="111" t="s">
        <v>187</v>
      </c>
      <c r="O330" s="111">
        <v>20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40.1</v>
      </c>
      <c r="P334" s="111">
        <v>43.65</v>
      </c>
      <c r="Q334" s="111" t="s">
        <v>71</v>
      </c>
      <c r="R334" s="111">
        <v>8</v>
      </c>
      <c r="S334" s="111" t="s">
        <v>71</v>
      </c>
      <c r="T334" s="111">
        <v>41.95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1.29</v>
      </c>
      <c r="P337" s="111">
        <v>1.32</v>
      </c>
      <c r="Q337" s="111" t="s">
        <v>71</v>
      </c>
      <c r="R337" s="111">
        <v>12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1.42</v>
      </c>
      <c r="P340" s="111">
        <v>1.5</v>
      </c>
      <c r="Q340" s="111">
        <v>12</v>
      </c>
      <c r="R340" s="111">
        <v>0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 t="shared" ref="B341" si="40">VLOOKUP($A341,$N$5:$U$375,2,FALSE)</f>
        <v>1.7150000000000001</v>
      </c>
      <c r="C341">
        <f t="shared" ref="C341" si="41">VLOOKUP($A341,$N$5:$U$375,3,FALSE)</f>
        <v>1.69</v>
      </c>
      <c r="D341" t="str">
        <f t="shared" ref="D341" si="42">VLOOKUP($A341,$N$5:$U$375,4,FALSE)</f>
        <v>N/A</v>
      </c>
      <c r="E341" t="str">
        <f t="shared" ref="E341" si="43">VLOOKUP($A341,$N$5:$U$375,5,FALSE)</f>
        <v>N/A</v>
      </c>
      <c r="F341" t="str">
        <f t="shared" ref="F341" si="44">VLOOKUP($A341,$N$5:$U$375,6,FALSE)</f>
        <v>N/A</v>
      </c>
      <c r="G341" t="str">
        <f t="shared" ref="G341" si="45">VLOOKUP($A341,$N$5:$U$375,7,FALSE)</f>
        <v>N/A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0.71</v>
      </c>
      <c r="P342" s="111">
        <v>0.7</v>
      </c>
      <c r="Q342" s="111">
        <v>48</v>
      </c>
      <c r="R342" s="111" t="s">
        <v>71</v>
      </c>
      <c r="S342" s="111">
        <v>0.59</v>
      </c>
      <c r="T342" s="111" t="s">
        <v>71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0.26</v>
      </c>
      <c r="P348" s="111">
        <v>0.27800000000000002</v>
      </c>
      <c r="Q348" s="111" t="s">
        <v>71</v>
      </c>
      <c r="R348" s="111">
        <v>24</v>
      </c>
      <c r="S348" s="111" t="s">
        <v>71</v>
      </c>
      <c r="T348" s="111">
        <v>0.28000000000000003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0.37</v>
      </c>
      <c r="P349" s="111">
        <v>0.34</v>
      </c>
      <c r="Q349" s="111">
        <v>19</v>
      </c>
      <c r="R349" s="111" t="s">
        <v>71</v>
      </c>
      <c r="S349" s="111">
        <v>0.32800000000000001</v>
      </c>
      <c r="T349" s="111" t="s">
        <v>71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2.15</v>
      </c>
      <c r="P355" s="111">
        <v>2.0699999999999998</v>
      </c>
      <c r="Q355" s="111">
        <v>11</v>
      </c>
      <c r="R355" s="111">
        <v>24</v>
      </c>
      <c r="S355" s="111">
        <v>2.06</v>
      </c>
      <c r="T355" s="111">
        <v>2.06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1.42</v>
      </c>
      <c r="P358" s="111">
        <v>1.54</v>
      </c>
      <c r="Q358" s="111" t="s">
        <v>71</v>
      </c>
      <c r="R358" s="111">
        <v>23</v>
      </c>
      <c r="S358" s="111" t="s">
        <v>71</v>
      </c>
      <c r="T358" s="111">
        <v>1.35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16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1492.0699</v>
      </c>
      <c r="P367" s="111">
        <v>1431.6</v>
      </c>
      <c r="Q367" s="111">
        <v>11</v>
      </c>
      <c r="R367" s="111">
        <v>19</v>
      </c>
      <c r="S367" s="111">
        <v>1458.91</v>
      </c>
      <c r="T367" s="111">
        <v>1357.6801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2025-03-01T10:56:59Z</dcterms:modified>
</cp:coreProperties>
</file>