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AMAY\"/>
    </mc:Choice>
  </mc:AlternateContent>
  <xr:revisionPtr revIDLastSave="0" documentId="8_{2FB5827F-78FE-4050-8475-4886567F8E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<sst xmlns="http://schemas.openxmlformats.org/spreadsheetml/2006/main" count="2908" uniqueCount="1081">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</sst>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6.7920017948981309E-2</c:v>
                </c:pt>
                <c:pt idx="1">
                  <c:v>3.199696192996293E-2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1401.78982287542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7.15</c:v>
                </c:pt>
                <c:pt idx="2">
                  <c:v>1.05</c:v>
                </c:pt>
                <c:pt idx="3">
                  <c:v>3.05</c:v>
                </c:pt>
                <c:pt idx="4">
                  <c:v>0.44500000000000001</c:v>
                </c:pt>
                <c:pt idx="5">
                  <c:v>4.5999999999999999E-2</c:v>
                </c:pt>
                <c:pt idx="6">
                  <c:v>8.19</c:v>
                </c:pt>
                <c:pt idx="7">
                  <c:v>0</c:v>
                </c:pt>
                <c:pt idx="8">
                  <c:v>56.68</c:v>
                </c:pt>
                <c:pt idx="9">
                  <c:v>3.2850000000000001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10.86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5.84</c:v>
                </c:pt>
                <c:pt idx="20">
                  <c:v>3.4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8.4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11.15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4.34</c:v>
                </c:pt>
                <c:pt idx="34">
                  <c:v>7.4</c:v>
                </c:pt>
                <c:pt idx="35">
                  <c:v>5.21</c:v>
                </c:pt>
                <c:pt idx="36">
                  <c:v>0.155</c:v>
                </c:pt>
                <c:pt idx="37">
                  <c:v>1.355</c:v>
                </c:pt>
                <c:pt idx="38">
                  <c:v>0.12</c:v>
                </c:pt>
                <c:pt idx="39">
                  <c:v>2593.2600000000002</c:v>
                </c:pt>
                <c:pt idx="40">
                  <c:v>2398.3301000000001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19.899999999999999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1.67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7.85</c:v>
                </c:pt>
                <c:pt idx="53">
                  <c:v>14.7</c:v>
                </c:pt>
                <c:pt idx="54">
                  <c:v>1.65</c:v>
                </c:pt>
                <c:pt idx="55">
                  <c:v>2.5950000000000002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9.1999999999999993</c:v>
                </c:pt>
                <c:pt idx="60">
                  <c:v>2.02</c:v>
                </c:pt>
                <c:pt idx="61">
                  <c:v>1.3</c:v>
                </c:pt>
                <c:pt idx="62">
                  <c:v>1.1140000000000001</c:v>
                </c:pt>
                <c:pt idx="63">
                  <c:v>3.4950000000000001</c:v>
                </c:pt>
                <c:pt idx="64">
                  <c:v>23.84</c:v>
                </c:pt>
                <c:pt idx="65">
                  <c:v>6.75</c:v>
                </c:pt>
                <c:pt idx="66">
                  <c:v>1.206</c:v>
                </c:pt>
                <c:pt idx="67">
                  <c:v>9.7100000000000009</c:v>
                </c:pt>
                <c:pt idx="68">
                  <c:v>7.98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18036.480500000001</c:v>
                </c:pt>
                <c:pt idx="73">
                  <c:v>0</c:v>
                </c:pt>
                <c:pt idx="74">
                  <c:v>18.010000000000002</c:v>
                </c:pt>
                <c:pt idx="75">
                  <c:v>13.15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2.37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0.312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3.58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49.55</c:v>
                </c:pt>
                <c:pt idx="94">
                  <c:v>20.3</c:v>
                </c:pt>
                <c:pt idx="95">
                  <c:v>0.62</c:v>
                </c:pt>
                <c:pt idx="96">
                  <c:v>1.6160000000000001</c:v>
                </c:pt>
                <c:pt idx="97">
                  <c:v>4.3899999999999997</c:v>
                </c:pt>
                <c:pt idx="98">
                  <c:v>0</c:v>
                </c:pt>
                <c:pt idx="99">
                  <c:v>0</c:v>
                </c:pt>
                <c:pt idx="100">
                  <c:v>5.35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2.14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14.9</c:v>
                </c:pt>
                <c:pt idx="108">
                  <c:v>1.3160000000000001</c:v>
                </c:pt>
                <c:pt idx="109">
                  <c:v>0</c:v>
                </c:pt>
                <c:pt idx="110">
                  <c:v>9.8350000000000009</c:v>
                </c:pt>
                <c:pt idx="111">
                  <c:v>2.2599999999999998</c:v>
                </c:pt>
                <c:pt idx="112">
                  <c:v>2.16</c:v>
                </c:pt>
                <c:pt idx="113">
                  <c:v>1.76</c:v>
                </c:pt>
                <c:pt idx="114">
                  <c:v>3.98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13.425000000000001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3.68</c:v>
                </c:pt>
                <c:pt idx="128">
                  <c:v>1.8640000000000001</c:v>
                </c:pt>
                <c:pt idx="129">
                  <c:v>5.0999999999999996</c:v>
                </c:pt>
                <c:pt idx="130">
                  <c:v>7.05</c:v>
                </c:pt>
                <c:pt idx="131">
                  <c:v>4.0949999999999998</c:v>
                </c:pt>
                <c:pt idx="132">
                  <c:v>7.0000000000000001E-3</c:v>
                </c:pt>
                <c:pt idx="133">
                  <c:v>10.28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3.57</c:v>
                </c:pt>
                <c:pt idx="139">
                  <c:v>5.6000000000000001E-2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7.95</c:v>
                </c:pt>
                <c:pt idx="143">
                  <c:v>0.40200000000000002</c:v>
                </c:pt>
                <c:pt idx="144">
                  <c:v>1.1299999999999999</c:v>
                </c:pt>
                <c:pt idx="145">
                  <c:v>0.35199999999999998</c:v>
                </c:pt>
                <c:pt idx="146">
                  <c:v>4.54</c:v>
                </c:pt>
                <c:pt idx="147">
                  <c:v>5541.6000999999997</c:v>
                </c:pt>
                <c:pt idx="148">
                  <c:v>10621.2305</c:v>
                </c:pt>
                <c:pt idx="149">
                  <c:v>4598.9701999999997</c:v>
                </c:pt>
                <c:pt idx="150">
                  <c:v>9699.3495999999996</c:v>
                </c:pt>
                <c:pt idx="151">
                  <c:v>6686.9102000000003</c:v>
                </c:pt>
                <c:pt idx="152">
                  <c:v>11468.5195</c:v>
                </c:pt>
                <c:pt idx="153">
                  <c:v>6233.5497999999998</c:v>
                </c:pt>
                <c:pt idx="154">
                  <c:v>11943.8799</c:v>
                </c:pt>
                <c:pt idx="155">
                  <c:v>5338.8397999999997</c:v>
                </c:pt>
                <c:pt idx="156">
                  <c:v>6811.7798000000003</c:v>
                </c:pt>
                <c:pt idx="157">
                  <c:v>1309.45</c:v>
                </c:pt>
                <c:pt idx="158">
                  <c:v>859.04</c:v>
                </c:pt>
                <c:pt idx="159">
                  <c:v>4632.5600999999997</c:v>
                </c:pt>
                <c:pt idx="160">
                  <c:v>6364.1899000000003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2873.4299000000001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9960.1504000000004</c:v>
                </c:pt>
                <c:pt idx="169">
                  <c:v>0.7</c:v>
                </c:pt>
                <c:pt idx="170">
                  <c:v>2188.6799000000001</c:v>
                </c:pt>
                <c:pt idx="171">
                  <c:v>2.38</c:v>
                </c:pt>
                <c:pt idx="172">
                  <c:v>1.9E-2</c:v>
                </c:pt>
                <c:pt idx="173">
                  <c:v>40.86</c:v>
                </c:pt>
                <c:pt idx="174">
                  <c:v>0.38750000000000001</c:v>
                </c:pt>
                <c:pt idx="175">
                  <c:v>0</c:v>
                </c:pt>
                <c:pt idx="176">
                  <c:v>0</c:v>
                </c:pt>
                <c:pt idx="177">
                  <c:v>3083.0601000000001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1.9</c:v>
                </c:pt>
                <c:pt idx="183">
                  <c:v>0</c:v>
                </c:pt>
                <c:pt idx="184">
                  <c:v>0.31850000000000001</c:v>
                </c:pt>
                <c:pt idx="185">
                  <c:v>4.4800000000000004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6.68</c:v>
                </c:pt>
                <c:pt idx="189">
                  <c:v>1.0780000000000001</c:v>
                </c:pt>
                <c:pt idx="190">
                  <c:v>5.84</c:v>
                </c:pt>
                <c:pt idx="191">
                  <c:v>0</c:v>
                </c:pt>
                <c:pt idx="192">
                  <c:v>2.54</c:v>
                </c:pt>
                <c:pt idx="193">
                  <c:v>1.5</c:v>
                </c:pt>
                <c:pt idx="194">
                  <c:v>3.32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0.34050000000000002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406</c:v>
                </c:pt>
                <c:pt idx="203">
                  <c:v>5.6</c:v>
                </c:pt>
                <c:pt idx="204">
                  <c:v>0</c:v>
                </c:pt>
                <c:pt idx="205">
                  <c:v>1.65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0.41399999999999998</c:v>
                </c:pt>
                <c:pt idx="214">
                  <c:v>4.28</c:v>
                </c:pt>
                <c:pt idx="215">
                  <c:v>1.18</c:v>
                </c:pt>
                <c:pt idx="216">
                  <c:v>7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24.55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1.54</c:v>
                </c:pt>
                <c:pt idx="227">
                  <c:v>0.04</c:v>
                </c:pt>
                <c:pt idx="228">
                  <c:v>6.05</c:v>
                </c:pt>
                <c:pt idx="229">
                  <c:v>47.6</c:v>
                </c:pt>
                <c:pt idx="230">
                  <c:v>1.2849999999999999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2.12</c:v>
                </c:pt>
                <c:pt idx="235">
                  <c:v>3.76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0.76500000000000001</c:v>
                </c:pt>
                <c:pt idx="242">
                  <c:v>0</c:v>
                </c:pt>
                <c:pt idx="243">
                  <c:v>8.6</c:v>
                </c:pt>
                <c:pt idx="244">
                  <c:v>2.41</c:v>
                </c:pt>
                <c:pt idx="245">
                  <c:v>34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3.2149999999999999</c:v>
                </c:pt>
                <c:pt idx="250">
                  <c:v>0.59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38</c:v>
                </c:pt>
                <c:pt idx="255">
                  <c:v>6.7</c:v>
                </c:pt>
                <c:pt idx="256">
                  <c:v>2.63</c:v>
                </c:pt>
                <c:pt idx="257">
                  <c:v>0</c:v>
                </c:pt>
                <c:pt idx="258">
                  <c:v>0.54</c:v>
                </c:pt>
                <c:pt idx="259">
                  <c:v>23.24</c:v>
                </c:pt>
                <c:pt idx="260">
                  <c:v>4.37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3.06</c:v>
                </c:pt>
                <c:pt idx="264">
                  <c:v>0.51</c:v>
                </c:pt>
                <c:pt idx="265">
                  <c:v>35</c:v>
                </c:pt>
                <c:pt idx="266">
                  <c:v>8651.4902000000002</c:v>
                </c:pt>
                <c:pt idx="267">
                  <c:v>52.7</c:v>
                </c:pt>
                <c:pt idx="268">
                  <c:v>3.4</c:v>
                </c:pt>
                <c:pt idx="269">
                  <c:v>1.25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2.61</c:v>
                </c:pt>
                <c:pt idx="277">
                  <c:v>1.8</c:v>
                </c:pt>
                <c:pt idx="278">
                  <c:v>0.8</c:v>
                </c:pt>
                <c:pt idx="279">
                  <c:v>29.8</c:v>
                </c:pt>
                <c:pt idx="280">
                  <c:v>0</c:v>
                </c:pt>
                <c:pt idx="281">
                  <c:v>0</c:v>
                </c:pt>
                <c:pt idx="282">
                  <c:v>37.75</c:v>
                </c:pt>
                <c:pt idx="283">
                  <c:v>38.5</c:v>
                </c:pt>
                <c:pt idx="284">
                  <c:v>2.4</c:v>
                </c:pt>
                <c:pt idx="285">
                  <c:v>1.41</c:v>
                </c:pt>
                <c:pt idx="286">
                  <c:v>14.53</c:v>
                </c:pt>
                <c:pt idx="287">
                  <c:v>8.86</c:v>
                </c:pt>
                <c:pt idx="288">
                  <c:v>2.1</c:v>
                </c:pt>
                <c:pt idx="289">
                  <c:v>4.46</c:v>
                </c:pt>
                <c:pt idx="290">
                  <c:v>0.82599999999999996</c:v>
                </c:pt>
                <c:pt idx="291">
                  <c:v>18.170000000000002</c:v>
                </c:pt>
                <c:pt idx="292">
                  <c:v>10.8</c:v>
                </c:pt>
                <c:pt idx="293">
                  <c:v>0.84799999999999998</c:v>
                </c:pt>
                <c:pt idx="294">
                  <c:v>6.6</c:v>
                </c:pt>
                <c:pt idx="295">
                  <c:v>3.77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7.95</c:v>
                </c:pt>
                <c:pt idx="299">
                  <c:v>1E-3</c:v>
                </c:pt>
                <c:pt idx="300">
                  <c:v>8.8800000000000008</c:v>
                </c:pt>
                <c:pt idx="301">
                  <c:v>0.33300000000000002</c:v>
                </c:pt>
                <c:pt idx="302">
                  <c:v>8.3000000000000007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14.3</c:v>
                </c:pt>
                <c:pt idx="307">
                  <c:v>4.0999999999999996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1.3660000000000001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7.54</c:v>
                </c:pt>
                <c:pt idx="316">
                  <c:v>5.75</c:v>
                </c:pt>
                <c:pt idx="317">
                  <c:v>6.0000000000000001E-3</c:v>
                </c:pt>
                <c:pt idx="318">
                  <c:v>5.5</c:v>
                </c:pt>
                <c:pt idx="319">
                  <c:v>6.4</c:v>
                </c:pt>
                <c:pt idx="320">
                  <c:v>1.59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4333.8999000000003</c:v>
                </c:pt>
                <c:pt idx="324">
                  <c:v>0</c:v>
                </c:pt>
                <c:pt idx="325">
                  <c:v>0.1595</c:v>
                </c:pt>
                <c:pt idx="326">
                  <c:v>2</c:v>
                </c:pt>
                <c:pt idx="327">
                  <c:v>14.3</c:v>
                </c:pt>
                <c:pt idx="328">
                  <c:v>1.56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0.30599999999999999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1.605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6.38</c:v>
                </c:pt>
                <c:pt idx="340">
                  <c:v>0.502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45.74</c:v>
                </c:pt>
                <c:pt idx="351">
                  <c:v>19.64</c:v>
                </c:pt>
                <c:pt idx="352">
                  <c:v>17.37</c:v>
                </c:pt>
                <c:pt idx="353">
                  <c:v>4140.4502000000002</c:v>
                </c:pt>
                <c:pt idx="354">
                  <c:v>1.2649999999999999</c:v>
                </c:pt>
                <c:pt idx="355">
                  <c:v>3.18</c:v>
                </c:pt>
                <c:pt idx="356">
                  <c:v>1.994</c:v>
                </c:pt>
                <c:pt idx="357">
                  <c:v>0.16800000000000001</c:v>
                </c:pt>
                <c:pt idx="358">
                  <c:v>1.97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0.26600000000000001</c:v>
                </c:pt>
                <c:pt idx="363">
                  <c:v>0.48599999999999999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1.04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2.9</c:v>
                </c:pt>
                <c:pt idx="4">
                  <c:v>0.45800000000000002</c:v>
                </c:pt>
                <c:pt idx="5">
                  <c:v>0</c:v>
                </c:pt>
                <c:pt idx="6">
                  <c:v>7.03</c:v>
                </c:pt>
                <c:pt idx="7">
                  <c:v>0</c:v>
                </c:pt>
                <c:pt idx="8">
                  <c:v>28.545000000000002</c:v>
                </c:pt>
                <c:pt idx="9">
                  <c:v>3.01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9.94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5.82</c:v>
                </c:pt>
                <c:pt idx="20">
                  <c:v>3.9860000000000002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12.68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4.22</c:v>
                </c:pt>
                <c:pt idx="34">
                  <c:v>7.14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2764.01</c:v>
                </c:pt>
                <c:pt idx="40">
                  <c:v>2212.5700999999999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7.6</c:v>
                </c:pt>
                <c:pt idx="53">
                  <c:v>14</c:v>
                </c:pt>
                <c:pt idx="54">
                  <c:v>1.774</c:v>
                </c:pt>
                <c:pt idx="55">
                  <c:v>2.56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9.11</c:v>
                </c:pt>
                <c:pt idx="60">
                  <c:v>2.14</c:v>
                </c:pt>
                <c:pt idx="61">
                  <c:v>0</c:v>
                </c:pt>
                <c:pt idx="62">
                  <c:v>0.94399999999999995</c:v>
                </c:pt>
                <c:pt idx="63">
                  <c:v>3.085</c:v>
                </c:pt>
                <c:pt idx="64">
                  <c:v>19.23</c:v>
                </c:pt>
                <c:pt idx="65">
                  <c:v>0</c:v>
                </c:pt>
                <c:pt idx="66">
                  <c:v>0.871</c:v>
                </c:pt>
                <c:pt idx="67">
                  <c:v>11.15</c:v>
                </c:pt>
                <c:pt idx="68">
                  <c:v>5.86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18626.3691</c:v>
                </c:pt>
                <c:pt idx="73">
                  <c:v>0</c:v>
                </c:pt>
                <c:pt idx="74">
                  <c:v>16.95</c:v>
                </c:pt>
                <c:pt idx="75">
                  <c:v>12.6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2.0299999999999998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0.35299999999999998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47.95</c:v>
                </c:pt>
                <c:pt idx="94">
                  <c:v>20</c:v>
                </c:pt>
                <c:pt idx="95">
                  <c:v>0</c:v>
                </c:pt>
                <c:pt idx="96">
                  <c:v>1.57</c:v>
                </c:pt>
                <c:pt idx="97">
                  <c:v>4.18</c:v>
                </c:pt>
                <c:pt idx="98">
                  <c:v>0</c:v>
                </c:pt>
                <c:pt idx="99">
                  <c:v>0</c:v>
                </c:pt>
                <c:pt idx="100">
                  <c:v>5.5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2.2799999999999998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15.7</c:v>
                </c:pt>
                <c:pt idx="108">
                  <c:v>1.31</c:v>
                </c:pt>
                <c:pt idx="109">
                  <c:v>7.9000000000000001E-2</c:v>
                </c:pt>
                <c:pt idx="110">
                  <c:v>9.9</c:v>
                </c:pt>
                <c:pt idx="111">
                  <c:v>2.42</c:v>
                </c:pt>
                <c:pt idx="112">
                  <c:v>0</c:v>
                </c:pt>
                <c:pt idx="113">
                  <c:v>1.71</c:v>
                </c:pt>
                <c:pt idx="114">
                  <c:v>4.08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14.79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4.12</c:v>
                </c:pt>
                <c:pt idx="128">
                  <c:v>1.86</c:v>
                </c:pt>
                <c:pt idx="129">
                  <c:v>0</c:v>
                </c:pt>
                <c:pt idx="130">
                  <c:v>6.9</c:v>
                </c:pt>
                <c:pt idx="131">
                  <c:v>3.72</c:v>
                </c:pt>
                <c:pt idx="132">
                  <c:v>0</c:v>
                </c:pt>
                <c:pt idx="133">
                  <c:v>9.86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3.35</c:v>
                </c:pt>
                <c:pt idx="139">
                  <c:v>6.8400000000000002E-2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</c:v>
                </c:pt>
                <c:pt idx="144">
                  <c:v>1.1299999999999999</c:v>
                </c:pt>
                <c:pt idx="145">
                  <c:v>0.42699999999999999</c:v>
                </c:pt>
                <c:pt idx="146">
                  <c:v>4.2949999999999999</c:v>
                </c:pt>
                <c:pt idx="147">
                  <c:v>5922.4301999999998</c:v>
                </c:pt>
                <c:pt idx="148">
                  <c:v>10403.7598</c:v>
                </c:pt>
                <c:pt idx="149">
                  <c:v>4977.4502000000002</c:v>
                </c:pt>
                <c:pt idx="150">
                  <c:v>8876.5498000000007</c:v>
                </c:pt>
                <c:pt idx="151">
                  <c:v>6374.0600999999997</c:v>
                </c:pt>
                <c:pt idx="152">
                  <c:v>12813.3799</c:v>
                </c:pt>
                <c:pt idx="153">
                  <c:v>5706.52</c:v>
                </c:pt>
                <c:pt idx="154">
                  <c:v>11612.0996</c:v>
                </c:pt>
                <c:pt idx="155">
                  <c:v>5093</c:v>
                </c:pt>
                <c:pt idx="156">
                  <c:v>6591.7798000000003</c:v>
                </c:pt>
                <c:pt idx="157">
                  <c:v>1398.97</c:v>
                </c:pt>
                <c:pt idx="158">
                  <c:v>0</c:v>
                </c:pt>
                <c:pt idx="159">
                  <c:v>4557.1899000000003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2516.8600999999999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1998.66</c:v>
                </c:pt>
                <c:pt idx="171">
                  <c:v>2.11</c:v>
                </c:pt>
                <c:pt idx="172">
                  <c:v>0</c:v>
                </c:pt>
                <c:pt idx="173">
                  <c:v>38.92</c:v>
                </c:pt>
                <c:pt idx="174">
                  <c:v>0.38400000000000001</c:v>
                </c:pt>
                <c:pt idx="175">
                  <c:v>0</c:v>
                </c:pt>
                <c:pt idx="176">
                  <c:v>0</c:v>
                </c:pt>
                <c:pt idx="177">
                  <c:v>2777.3301000000001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1.67</c:v>
                </c:pt>
                <c:pt idx="183">
                  <c:v>0</c:v>
                </c:pt>
                <c:pt idx="184">
                  <c:v>0.3175</c:v>
                </c:pt>
                <c:pt idx="185">
                  <c:v>4.9400000000000004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5.68</c:v>
                </c:pt>
                <c:pt idx="191">
                  <c:v>0</c:v>
                </c:pt>
                <c:pt idx="192">
                  <c:v>2.4</c:v>
                </c:pt>
                <c:pt idx="193">
                  <c:v>1.35</c:v>
                </c:pt>
                <c:pt idx="194">
                  <c:v>3.07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0.33800000000000002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414</c:v>
                </c:pt>
                <c:pt idx="203">
                  <c:v>0</c:v>
                </c:pt>
                <c:pt idx="204">
                  <c:v>0.4</c:v>
                </c:pt>
                <c:pt idx="205">
                  <c:v>1.61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0.46300000000000002</c:v>
                </c:pt>
                <c:pt idx="214">
                  <c:v>0</c:v>
                </c:pt>
                <c:pt idx="215">
                  <c:v>1.1579999999999999</c:v>
                </c:pt>
                <c:pt idx="216">
                  <c:v>6.8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23.1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1.36</c:v>
                </c:pt>
                <c:pt idx="227">
                  <c:v>0</c:v>
                </c:pt>
                <c:pt idx="228">
                  <c:v>6.0250000000000004</c:v>
                </c:pt>
                <c:pt idx="229">
                  <c:v>47</c:v>
                </c:pt>
                <c:pt idx="230">
                  <c:v>1.4650000000000001</c:v>
                </c:pt>
                <c:pt idx="231">
                  <c:v>0.26</c:v>
                </c:pt>
                <c:pt idx="232">
                  <c:v>0</c:v>
                </c:pt>
                <c:pt idx="233">
                  <c:v>0</c:v>
                </c:pt>
                <c:pt idx="234">
                  <c:v>2.14</c:v>
                </c:pt>
                <c:pt idx="235">
                  <c:v>4.01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0.72</c:v>
                </c:pt>
                <c:pt idx="242">
                  <c:v>0</c:v>
                </c:pt>
                <c:pt idx="243">
                  <c:v>9.16</c:v>
                </c:pt>
                <c:pt idx="244">
                  <c:v>2.41</c:v>
                </c:pt>
                <c:pt idx="245">
                  <c:v>31.8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3.13</c:v>
                </c:pt>
                <c:pt idx="250">
                  <c:v>0.56499999999999995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40</c:v>
                </c:pt>
                <c:pt idx="255">
                  <c:v>6.5</c:v>
                </c:pt>
                <c:pt idx="256">
                  <c:v>2.5</c:v>
                </c:pt>
                <c:pt idx="257">
                  <c:v>0.97199999999999998</c:v>
                </c:pt>
                <c:pt idx="258">
                  <c:v>0.58499999999999996</c:v>
                </c:pt>
                <c:pt idx="259">
                  <c:v>23.14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35.5</c:v>
                </c:pt>
                <c:pt idx="266">
                  <c:v>0</c:v>
                </c:pt>
                <c:pt idx="267">
                  <c:v>45.18</c:v>
                </c:pt>
                <c:pt idx="268">
                  <c:v>3.58</c:v>
                </c:pt>
                <c:pt idx="269">
                  <c:v>1.39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2.66</c:v>
                </c:pt>
                <c:pt idx="277">
                  <c:v>0</c:v>
                </c:pt>
                <c:pt idx="278">
                  <c:v>0.77</c:v>
                </c:pt>
                <c:pt idx="279">
                  <c:v>27.4</c:v>
                </c:pt>
                <c:pt idx="280">
                  <c:v>0</c:v>
                </c:pt>
                <c:pt idx="281">
                  <c:v>0.54</c:v>
                </c:pt>
                <c:pt idx="282">
                  <c:v>39.4</c:v>
                </c:pt>
                <c:pt idx="283">
                  <c:v>37.6</c:v>
                </c:pt>
                <c:pt idx="284">
                  <c:v>2.2599999999999998</c:v>
                </c:pt>
                <c:pt idx="285">
                  <c:v>1.3540000000000001</c:v>
                </c:pt>
                <c:pt idx="286">
                  <c:v>15.14</c:v>
                </c:pt>
                <c:pt idx="287">
                  <c:v>9.43</c:v>
                </c:pt>
                <c:pt idx="288">
                  <c:v>0</c:v>
                </c:pt>
                <c:pt idx="289">
                  <c:v>0</c:v>
                </c:pt>
                <c:pt idx="290">
                  <c:v>0.82799999999999996</c:v>
                </c:pt>
                <c:pt idx="291">
                  <c:v>18.64</c:v>
                </c:pt>
                <c:pt idx="292">
                  <c:v>12.68</c:v>
                </c:pt>
                <c:pt idx="293">
                  <c:v>0.87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8.7799999999999994</c:v>
                </c:pt>
                <c:pt idx="299">
                  <c:v>0</c:v>
                </c:pt>
                <c:pt idx="300">
                  <c:v>8.23</c:v>
                </c:pt>
                <c:pt idx="301">
                  <c:v>0</c:v>
                </c:pt>
                <c:pt idx="302">
                  <c:v>8.1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14.1</c:v>
                </c:pt>
                <c:pt idx="307">
                  <c:v>3.59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0.35499999999999998</c:v>
                </c:pt>
                <c:pt idx="312">
                  <c:v>1.3</c:v>
                </c:pt>
                <c:pt idx="313">
                  <c:v>0</c:v>
                </c:pt>
                <c:pt idx="314">
                  <c:v>0</c:v>
                </c:pt>
                <c:pt idx="315">
                  <c:v>7.34</c:v>
                </c:pt>
                <c:pt idx="316">
                  <c:v>5.6</c:v>
                </c:pt>
                <c:pt idx="317">
                  <c:v>0</c:v>
                </c:pt>
                <c:pt idx="318">
                  <c:v>5.98</c:v>
                </c:pt>
                <c:pt idx="319">
                  <c:v>5.46</c:v>
                </c:pt>
                <c:pt idx="320">
                  <c:v>1.54</c:v>
                </c:pt>
                <c:pt idx="321">
                  <c:v>0</c:v>
                </c:pt>
                <c:pt idx="322">
                  <c:v>0</c:v>
                </c:pt>
                <c:pt idx="323">
                  <c:v>3943.76</c:v>
                </c:pt>
                <c:pt idx="324">
                  <c:v>0</c:v>
                </c:pt>
                <c:pt idx="325">
                  <c:v>0.19950000000000001</c:v>
                </c:pt>
                <c:pt idx="326">
                  <c:v>0</c:v>
                </c:pt>
                <c:pt idx="327">
                  <c:v>15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0.32</c:v>
                </c:pt>
                <c:pt idx="333">
                  <c:v>0</c:v>
                </c:pt>
                <c:pt idx="334">
                  <c:v>1.04</c:v>
                </c:pt>
                <c:pt idx="335">
                  <c:v>1.51</c:v>
                </c:pt>
                <c:pt idx="336">
                  <c:v>6.9000000000000006E-2</c:v>
                </c:pt>
                <c:pt idx="337">
                  <c:v>2.9</c:v>
                </c:pt>
                <c:pt idx="338">
                  <c:v>0</c:v>
                </c:pt>
                <c:pt idx="339">
                  <c:v>6.94</c:v>
                </c:pt>
                <c:pt idx="340">
                  <c:v>0.53400000000000003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42.6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1.22</c:v>
                </c:pt>
                <c:pt idx="355">
                  <c:v>3.3</c:v>
                </c:pt>
                <c:pt idx="356">
                  <c:v>1.82</c:v>
                </c:pt>
                <c:pt idx="357">
                  <c:v>0</c:v>
                </c:pt>
                <c:pt idx="358">
                  <c:v>1.9</c:v>
                </c:pt>
                <c:pt idx="359">
                  <c:v>0.68</c:v>
                </c:pt>
                <c:pt idx="360">
                  <c:v>0</c:v>
                </c:pt>
                <c:pt idx="361">
                  <c:v>0</c:v>
                </c:pt>
                <c:pt idx="362">
                  <c:v>0.248</c:v>
                </c:pt>
                <c:pt idx="363">
                  <c:v>0.76</c:v>
                </c:pt>
                <c:pt idx="364">
                  <c:v>0</c:v>
                </c:pt>
                <c:pt idx="365">
                  <c:v>0</c:v>
                </c:pt>
                <c:pt idx="366">
                  <c:v>0.98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15</c:v>
                </c:pt>
                <c:pt idx="2">
                  <c:v>52</c:v>
                </c:pt>
                <c:pt idx="3">
                  <c:v>12</c:v>
                </c:pt>
                <c:pt idx="4">
                  <c:v>35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12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32</c:v>
                </c:pt>
                <c:pt idx="20">
                  <c:v>17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17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14</c:v>
                </c:pt>
                <c:pt idx="38">
                  <c:v>0</c:v>
                </c:pt>
                <c:pt idx="39">
                  <c:v>12</c:v>
                </c:pt>
                <c:pt idx="40">
                  <c:v>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10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14</c:v>
                </c:pt>
                <c:pt idx="60">
                  <c:v>13</c:v>
                </c:pt>
                <c:pt idx="61">
                  <c:v>0</c:v>
                </c:pt>
                <c:pt idx="62">
                  <c:v>18</c:v>
                </c:pt>
                <c:pt idx="63">
                  <c:v>38</c:v>
                </c:pt>
                <c:pt idx="64">
                  <c:v>21</c:v>
                </c:pt>
                <c:pt idx="65">
                  <c:v>19</c:v>
                </c:pt>
                <c:pt idx="66">
                  <c:v>9</c:v>
                </c:pt>
                <c:pt idx="67">
                  <c:v>9</c:v>
                </c:pt>
                <c:pt idx="68">
                  <c:v>7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10</c:v>
                </c:pt>
                <c:pt idx="73">
                  <c:v>0</c:v>
                </c:pt>
                <c:pt idx="74">
                  <c:v>15</c:v>
                </c:pt>
                <c:pt idx="75">
                  <c:v>11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</c:v>
                </c:pt>
                <c:pt idx="81">
                  <c:v>0</c:v>
                </c:pt>
                <c:pt idx="82">
                  <c:v>0</c:v>
                </c:pt>
                <c:pt idx="83">
                  <c:v>6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0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0</c:v>
                </c:pt>
                <c:pt idx="95">
                  <c:v>38</c:v>
                </c:pt>
                <c:pt idx="96">
                  <c:v>14</c:v>
                </c:pt>
                <c:pt idx="97">
                  <c:v>14</c:v>
                </c:pt>
                <c:pt idx="98">
                  <c:v>0</c:v>
                </c:pt>
                <c:pt idx="99">
                  <c:v>32</c:v>
                </c:pt>
                <c:pt idx="100">
                  <c:v>27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11</c:v>
                </c:pt>
                <c:pt idx="109">
                  <c:v>24</c:v>
                </c:pt>
                <c:pt idx="110">
                  <c:v>29</c:v>
                </c:pt>
                <c:pt idx="111">
                  <c:v>31</c:v>
                </c:pt>
                <c:pt idx="112">
                  <c:v>29</c:v>
                </c:pt>
                <c:pt idx="113">
                  <c:v>11</c:v>
                </c:pt>
                <c:pt idx="114">
                  <c:v>14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</c:v>
                </c:pt>
                <c:pt idx="125">
                  <c:v>0</c:v>
                </c:pt>
                <c:pt idx="126">
                  <c:v>0</c:v>
                </c:pt>
                <c:pt idx="127">
                  <c:v>17</c:v>
                </c:pt>
                <c:pt idx="128">
                  <c:v>14</c:v>
                </c:pt>
                <c:pt idx="129">
                  <c:v>0</c:v>
                </c:pt>
                <c:pt idx="130">
                  <c:v>0</c:v>
                </c:pt>
                <c:pt idx="131">
                  <c:v>3</c:v>
                </c:pt>
                <c:pt idx="132">
                  <c:v>10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11</c:v>
                </c:pt>
                <c:pt idx="139">
                  <c:v>29</c:v>
                </c:pt>
                <c:pt idx="140">
                  <c:v>0</c:v>
                </c:pt>
                <c:pt idx="141">
                  <c:v>0</c:v>
                </c:pt>
                <c:pt idx="142">
                  <c:v>12</c:v>
                </c:pt>
                <c:pt idx="143">
                  <c:v>8</c:v>
                </c:pt>
                <c:pt idx="144">
                  <c:v>14</c:v>
                </c:pt>
                <c:pt idx="145">
                  <c:v>10</c:v>
                </c:pt>
                <c:pt idx="146">
                  <c:v>0</c:v>
                </c:pt>
                <c:pt idx="147">
                  <c:v>14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25</c:v>
                </c:pt>
                <c:pt idx="152">
                  <c:v>15</c:v>
                </c:pt>
                <c:pt idx="153">
                  <c:v>13</c:v>
                </c:pt>
                <c:pt idx="154">
                  <c:v>15</c:v>
                </c:pt>
                <c:pt idx="155">
                  <c:v>10</c:v>
                </c:pt>
                <c:pt idx="156">
                  <c:v>10</c:v>
                </c:pt>
                <c:pt idx="157">
                  <c:v>14</c:v>
                </c:pt>
                <c:pt idx="158">
                  <c:v>18</c:v>
                </c:pt>
                <c:pt idx="159">
                  <c:v>12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14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14</c:v>
                </c:pt>
                <c:pt idx="171">
                  <c:v>14</c:v>
                </c:pt>
                <c:pt idx="172">
                  <c:v>0</c:v>
                </c:pt>
                <c:pt idx="173">
                  <c:v>16</c:v>
                </c:pt>
                <c:pt idx="174">
                  <c:v>15</c:v>
                </c:pt>
                <c:pt idx="175">
                  <c:v>0</c:v>
                </c:pt>
                <c:pt idx="176">
                  <c:v>0</c:v>
                </c:pt>
                <c:pt idx="177">
                  <c:v>12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9</c:v>
                </c:pt>
                <c:pt idx="183">
                  <c:v>0</c:v>
                </c:pt>
                <c:pt idx="184">
                  <c:v>3</c:v>
                </c:pt>
                <c:pt idx="185">
                  <c:v>14</c:v>
                </c:pt>
                <c:pt idx="186">
                  <c:v>0</c:v>
                </c:pt>
                <c:pt idx="187">
                  <c:v>0</c:v>
                </c:pt>
                <c:pt idx="188">
                  <c:v>13</c:v>
                </c:pt>
                <c:pt idx="189">
                  <c:v>7</c:v>
                </c:pt>
                <c:pt idx="190">
                  <c:v>14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14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11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11</c:v>
                </c:pt>
                <c:pt idx="214">
                  <c:v>0</c:v>
                </c:pt>
                <c:pt idx="215">
                  <c:v>9</c:v>
                </c:pt>
                <c:pt idx="216">
                  <c:v>26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17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15</c:v>
                </c:pt>
                <c:pt idx="227">
                  <c:v>0</c:v>
                </c:pt>
                <c:pt idx="228">
                  <c:v>14</c:v>
                </c:pt>
                <c:pt idx="229">
                  <c:v>36</c:v>
                </c:pt>
                <c:pt idx="230">
                  <c:v>31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15</c:v>
                </c:pt>
                <c:pt idx="242">
                  <c:v>0</c:v>
                </c:pt>
                <c:pt idx="243">
                  <c:v>23</c:v>
                </c:pt>
                <c:pt idx="244">
                  <c:v>15</c:v>
                </c:pt>
                <c:pt idx="245">
                  <c:v>0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14</c:v>
                </c:pt>
                <c:pt idx="250">
                  <c:v>29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18</c:v>
                </c:pt>
                <c:pt idx="256">
                  <c:v>22</c:v>
                </c:pt>
                <c:pt idx="257">
                  <c:v>52</c:v>
                </c:pt>
                <c:pt idx="258">
                  <c:v>0</c:v>
                </c:pt>
                <c:pt idx="259">
                  <c:v>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14</c:v>
                </c:pt>
                <c:pt idx="279">
                  <c:v>6</c:v>
                </c:pt>
                <c:pt idx="280">
                  <c:v>0</c:v>
                </c:pt>
                <c:pt idx="281">
                  <c:v>21</c:v>
                </c:pt>
                <c:pt idx="282">
                  <c:v>14</c:v>
                </c:pt>
                <c:pt idx="283">
                  <c:v>14</c:v>
                </c:pt>
                <c:pt idx="284">
                  <c:v>13</c:v>
                </c:pt>
                <c:pt idx="285">
                  <c:v>3</c:v>
                </c:pt>
                <c:pt idx="286">
                  <c:v>29</c:v>
                </c:pt>
                <c:pt idx="287">
                  <c:v>14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14</c:v>
                </c:pt>
                <c:pt idx="292">
                  <c:v>14</c:v>
                </c:pt>
                <c:pt idx="293">
                  <c:v>0</c:v>
                </c:pt>
                <c:pt idx="294">
                  <c:v>9</c:v>
                </c:pt>
                <c:pt idx="295">
                  <c:v>27</c:v>
                </c:pt>
                <c:pt idx="296">
                  <c:v>0</c:v>
                </c:pt>
                <c:pt idx="297">
                  <c:v>0</c:v>
                </c:pt>
                <c:pt idx="298">
                  <c:v>17</c:v>
                </c:pt>
                <c:pt idx="299">
                  <c:v>0</c:v>
                </c:pt>
                <c:pt idx="300">
                  <c:v>27</c:v>
                </c:pt>
                <c:pt idx="301">
                  <c:v>8</c:v>
                </c:pt>
                <c:pt idx="302">
                  <c:v>7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3</c:v>
                </c:pt>
                <c:pt idx="307">
                  <c:v>14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12</c:v>
                </c:pt>
                <c:pt idx="312">
                  <c:v>9</c:v>
                </c:pt>
                <c:pt idx="313">
                  <c:v>9</c:v>
                </c:pt>
                <c:pt idx="314">
                  <c:v>0</c:v>
                </c:pt>
                <c:pt idx="315">
                  <c:v>14</c:v>
                </c:pt>
                <c:pt idx="316">
                  <c:v>20</c:v>
                </c:pt>
                <c:pt idx="317">
                  <c:v>0</c:v>
                </c:pt>
                <c:pt idx="318">
                  <c:v>29</c:v>
                </c:pt>
                <c:pt idx="319">
                  <c:v>18</c:v>
                </c:pt>
                <c:pt idx="320">
                  <c:v>14</c:v>
                </c:pt>
                <c:pt idx="321">
                  <c:v>0</c:v>
                </c:pt>
                <c:pt idx="322">
                  <c:v>0</c:v>
                </c:pt>
                <c:pt idx="323">
                  <c:v>12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26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9</c:v>
                </c:pt>
                <c:pt idx="333">
                  <c:v>7</c:v>
                </c:pt>
                <c:pt idx="334">
                  <c:v>41</c:v>
                </c:pt>
                <c:pt idx="335">
                  <c:v>9</c:v>
                </c:pt>
                <c:pt idx="336">
                  <c:v>36</c:v>
                </c:pt>
                <c:pt idx="337">
                  <c:v>17</c:v>
                </c:pt>
                <c:pt idx="338">
                  <c:v>42</c:v>
                </c:pt>
                <c:pt idx="339">
                  <c:v>14</c:v>
                </c:pt>
                <c:pt idx="340">
                  <c:v>14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17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14</c:v>
                </c:pt>
                <c:pt idx="355">
                  <c:v>0</c:v>
                </c:pt>
                <c:pt idx="356">
                  <c:v>27</c:v>
                </c:pt>
                <c:pt idx="357">
                  <c:v>0</c:v>
                </c:pt>
                <c:pt idx="358">
                  <c:v>31</c:v>
                </c:pt>
                <c:pt idx="359">
                  <c:v>14</c:v>
                </c:pt>
                <c:pt idx="360">
                  <c:v>0</c:v>
                </c:pt>
                <c:pt idx="361">
                  <c:v>8</c:v>
                </c:pt>
                <c:pt idx="362">
                  <c:v>27</c:v>
                </c:pt>
                <c:pt idx="363">
                  <c:v>15</c:v>
                </c:pt>
                <c:pt idx="364">
                  <c:v>0</c:v>
                </c:pt>
                <c:pt idx="365">
                  <c:v>14</c:v>
                </c:pt>
                <c:pt idx="366">
                  <c:v>11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20</c:v>
                </c:pt>
                <c:pt idx="4">
                  <c:v>7</c:v>
                </c:pt>
                <c:pt idx="5">
                  <c:v>0</c:v>
                </c:pt>
                <c:pt idx="6">
                  <c:v>19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38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33</c:v>
                </c:pt>
                <c:pt idx="54">
                  <c:v>0</c:v>
                </c:pt>
                <c:pt idx="55">
                  <c:v>19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38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37</c:v>
                </c:pt>
                <c:pt idx="65">
                  <c:v>0</c:v>
                </c:pt>
                <c:pt idx="66">
                  <c:v>20</c:v>
                </c:pt>
                <c:pt idx="67">
                  <c:v>5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20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0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38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20</c:v>
                </c:pt>
                <c:pt idx="97">
                  <c:v>44</c:v>
                </c:pt>
                <c:pt idx="98">
                  <c:v>0</c:v>
                </c:pt>
                <c:pt idx="99">
                  <c:v>0</c:v>
                </c:pt>
                <c:pt idx="100">
                  <c:v>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19</c:v>
                </c:pt>
                <c:pt idx="109">
                  <c:v>1</c:v>
                </c:pt>
                <c:pt idx="110">
                  <c:v>8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11</c:v>
                </c:pt>
                <c:pt idx="127">
                  <c:v>4</c:v>
                </c:pt>
                <c:pt idx="128">
                  <c:v>19</c:v>
                </c:pt>
                <c:pt idx="129">
                  <c:v>0</c:v>
                </c:pt>
                <c:pt idx="130">
                  <c:v>0</c:v>
                </c:pt>
                <c:pt idx="131">
                  <c:v>38</c:v>
                </c:pt>
                <c:pt idx="132">
                  <c:v>14</c:v>
                </c:pt>
                <c:pt idx="133">
                  <c:v>20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19</c:v>
                </c:pt>
                <c:pt idx="139">
                  <c:v>6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15</c:v>
                </c:pt>
                <c:pt idx="144">
                  <c:v>19</c:v>
                </c:pt>
                <c:pt idx="145">
                  <c:v>0</c:v>
                </c:pt>
                <c:pt idx="146">
                  <c:v>0</c:v>
                </c:pt>
                <c:pt idx="147">
                  <c:v>6</c:v>
                </c:pt>
                <c:pt idx="148">
                  <c:v>35</c:v>
                </c:pt>
                <c:pt idx="149">
                  <c:v>2</c:v>
                </c:pt>
                <c:pt idx="150">
                  <c:v>0</c:v>
                </c:pt>
                <c:pt idx="151">
                  <c:v>0</c:v>
                </c:pt>
                <c:pt idx="152">
                  <c:v>3</c:v>
                </c:pt>
                <c:pt idx="153">
                  <c:v>17</c:v>
                </c:pt>
                <c:pt idx="154">
                  <c:v>35</c:v>
                </c:pt>
                <c:pt idx="155">
                  <c:v>44</c:v>
                </c:pt>
                <c:pt idx="156">
                  <c:v>36</c:v>
                </c:pt>
                <c:pt idx="157">
                  <c:v>6</c:v>
                </c:pt>
                <c:pt idx="158">
                  <c:v>28</c:v>
                </c:pt>
                <c:pt idx="159">
                  <c:v>46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48</c:v>
                </c:pt>
                <c:pt idx="171">
                  <c:v>38</c:v>
                </c:pt>
                <c:pt idx="172">
                  <c:v>0</c:v>
                </c:pt>
                <c:pt idx="173">
                  <c:v>37</c:v>
                </c:pt>
                <c:pt idx="174">
                  <c:v>19</c:v>
                </c:pt>
                <c:pt idx="175">
                  <c:v>0</c:v>
                </c:pt>
                <c:pt idx="176">
                  <c:v>0</c:v>
                </c:pt>
                <c:pt idx="177">
                  <c:v>36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19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37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20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37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38</c:v>
                </c:pt>
                <c:pt idx="227">
                  <c:v>0</c:v>
                </c:pt>
                <c:pt idx="228">
                  <c:v>50</c:v>
                </c:pt>
                <c:pt idx="229">
                  <c:v>0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0</c:v>
                </c:pt>
                <c:pt idx="245">
                  <c:v>18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9</c:v>
                </c:pt>
                <c:pt idx="255">
                  <c:v>43</c:v>
                </c:pt>
                <c:pt idx="256">
                  <c:v>38</c:v>
                </c:pt>
                <c:pt idx="257">
                  <c:v>37</c:v>
                </c:pt>
                <c:pt idx="258">
                  <c:v>7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23</c:v>
                </c:pt>
                <c:pt idx="264">
                  <c:v>0</c:v>
                </c:pt>
                <c:pt idx="265">
                  <c:v>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3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41</c:v>
                </c:pt>
                <c:pt idx="277">
                  <c:v>0</c:v>
                </c:pt>
                <c:pt idx="278">
                  <c:v>37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0</c:v>
                </c:pt>
                <c:pt idx="283">
                  <c:v>0</c:v>
                </c:pt>
                <c:pt idx="284">
                  <c:v>24</c:v>
                </c:pt>
                <c:pt idx="285">
                  <c:v>0</c:v>
                </c:pt>
                <c:pt idx="286">
                  <c:v>20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2</c:v>
                </c:pt>
                <c:pt idx="293">
                  <c:v>19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38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5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19</c:v>
                </c:pt>
                <c:pt idx="316">
                  <c:v>0</c:v>
                </c:pt>
                <c:pt idx="317">
                  <c:v>0</c:v>
                </c:pt>
                <c:pt idx="318">
                  <c:v>19</c:v>
                </c:pt>
                <c:pt idx="319">
                  <c:v>0</c:v>
                </c:pt>
                <c:pt idx="320">
                  <c:v>37</c:v>
                </c:pt>
                <c:pt idx="321">
                  <c:v>0</c:v>
                </c:pt>
                <c:pt idx="322">
                  <c:v>0</c:v>
                </c:pt>
                <c:pt idx="323">
                  <c:v>46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0</c:v>
                </c:pt>
                <c:pt idx="340">
                  <c:v>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20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38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6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3.1949999999999998</c:v>
                </c:pt>
                <c:pt idx="4">
                  <c:v>0.45200000000000001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7.4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2339.6298999999999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11.01</c:v>
                </c:pt>
                <c:pt idx="68">
                  <c:v>6.46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12.95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0.33300000000000002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0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1.78</c:v>
                </c:pt>
                <c:pt idx="114">
                  <c:v>3.9849999999999999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8.15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0.33850000000000002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1.23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37.28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28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9.3000000000000007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17.78</c:v>
                </c:pt>
                <c:pt idx="292">
                  <c:v>12</c:v>
                </c:pt>
                <c:pt idx="293">
                  <c:v>0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1.65</c:v>
                </c:pt>
                <c:pt idx="55">
                  <c:v>2.4300000000000002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0.312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9.3650000000000002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1.04</c:v>
                </c:pt>
                <c:pt idx="145">
                  <c:v>0.35199999999999998</c:v>
                </c:pt>
                <c:pt idx="146">
                  <c:v>0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4714.1298999999999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0.35799999999999998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0.29199999999999998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396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1.26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0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6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3.4</v>
      </c>
      <c r="C4" s="91">
        <f t="shared" ref="C4:C30" si="0">((B4-K4)/K4)*100</f>
        <v>-5.0279329608938594</v>
      </c>
      <c r="D4" s="51">
        <f>ALL!D16</f>
        <v>17</v>
      </c>
      <c r="E4" s="51">
        <f>ALL!E16</f>
        <v>6</v>
      </c>
      <c r="F4" s="71">
        <f>ALL!F16</f>
        <v>3.351</v>
      </c>
      <c r="G4" s="71">
        <f>ALL!G16</f>
        <v>3.694</v>
      </c>
      <c r="H4" s="52">
        <f>ALL!C16</f>
        <v>3.9860000000000002</v>
      </c>
      <c r="I4" s="53" t="str">
        <f t="shared" ref="I4:I30" si="1">IF(B4&gt;H4,"Long","Short")</f>
        <v>Short</v>
      </c>
      <c r="J4" s="87">
        <f t="shared" ref="J4:J30" si="2">((B4-H4)/H4)*100</f>
        <v>-14.701455092824894</v>
      </c>
      <c r="K4" s="117">
        <v>3.58</v>
      </c>
      <c r="L4" s="90">
        <f>C34/100</f>
        <v>6.7920017948981309E-2</v>
      </c>
      <c r="M4" s="17"/>
      <c r="N4" s="83">
        <f>C36/100</f>
        <v>3.199696192996293E-2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-5.0279329608938594</v>
      </c>
      <c r="S4" s="25">
        <f t="shared" ref="S4:S30" si="6">B4*P4</f>
        <v>3517.7653631284916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18.170000000000002</v>
      </c>
      <c r="C5" s="84">
        <f t="shared" si="0"/>
        <v>7.769869513641769</v>
      </c>
      <c r="D5" s="26">
        <f>ALL!D251</f>
        <v>14</v>
      </c>
      <c r="E5" s="26">
        <f>ALL!E251</f>
        <v>1</v>
      </c>
      <c r="F5" s="72">
        <f>ALL!F251</f>
        <v>17.78</v>
      </c>
      <c r="G5" s="72">
        <f>ALL!G251</f>
        <v>18</v>
      </c>
      <c r="H5" s="27">
        <f>ALL!C251</f>
        <v>18.64</v>
      </c>
      <c r="I5" s="54" t="str">
        <f t="shared" si="1"/>
        <v>Short</v>
      </c>
      <c r="J5" s="88">
        <f t="shared" si="2"/>
        <v>-2.5214592274678047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7.769869513641769</v>
      </c>
      <c r="S5" s="29">
        <f t="shared" si="6"/>
        <v>3991.7959667852911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35</v>
      </c>
      <c r="C6" s="92">
        <f t="shared" si="0"/>
        <v>-20.091324200913238</v>
      </c>
      <c r="D6" s="30">
        <f>ALL!D232</f>
        <v>14</v>
      </c>
      <c r="E6" s="30">
        <f>ALL!E232</f>
        <v>7</v>
      </c>
      <c r="F6" s="73">
        <f>ALL!F232</f>
        <v>37.28</v>
      </c>
      <c r="G6" s="73">
        <f>ALL!G232</f>
        <v>34.1</v>
      </c>
      <c r="H6" s="27">
        <f>ALL!C232</f>
        <v>35.5</v>
      </c>
      <c r="I6" s="54" t="str">
        <f t="shared" si="1"/>
        <v>Short</v>
      </c>
      <c r="J6" s="89">
        <f t="shared" si="2"/>
        <v>-1.4084507042253522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-20.091324200913238</v>
      </c>
      <c r="S6" s="25">
        <f t="shared" si="6"/>
        <v>2959.8173515981734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1.76</v>
      </c>
      <c r="C7" s="84">
        <f t="shared" si="0"/>
        <v>-16.981132075471702</v>
      </c>
      <c r="D7" s="26">
        <f>ALL!D99</f>
        <v>11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1.71</v>
      </c>
      <c r="I7" s="54" t="str">
        <f t="shared" si="1"/>
        <v>Long</v>
      </c>
      <c r="J7" s="88">
        <f t="shared" si="2"/>
        <v>2.9239766081871372</v>
      </c>
      <c r="K7" s="118">
        <v>2.12</v>
      </c>
      <c r="L7" s="18"/>
      <c r="M7" s="34">
        <f>-N4+L4</f>
        <v>3.5923056019018379E-2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-16.981132075471702</v>
      </c>
      <c r="S7" s="29">
        <f t="shared" si="6"/>
        <v>3075.0188679245284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9.8350000000000009</v>
      </c>
      <c r="C8" s="92">
        <f t="shared" si="0"/>
        <v>17.643540669856478</v>
      </c>
      <c r="D8" s="30">
        <f>ALL!D96</f>
        <v>29</v>
      </c>
      <c r="E8" s="30">
        <f>ALL!E96</f>
        <v>8</v>
      </c>
      <c r="F8" s="73">
        <f>ALL!F96</f>
        <v>9.5</v>
      </c>
      <c r="G8" s="73">
        <f>ALL!G96</f>
        <v>9.3650000000000002</v>
      </c>
      <c r="H8" s="27">
        <f>ALL!C96</f>
        <v>9.9</v>
      </c>
      <c r="I8" s="54" t="str">
        <f t="shared" si="1"/>
        <v>Short</v>
      </c>
      <c r="J8" s="89">
        <f t="shared" si="2"/>
        <v>-0.65656565656565147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17.643540669856478</v>
      </c>
      <c r="S8" s="25">
        <f t="shared" si="6"/>
        <v>4357.5167464114838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8.8800000000000008</v>
      </c>
      <c r="C9" s="84">
        <f t="shared" si="0"/>
        <v>1.4857142857142946</v>
      </c>
      <c r="D9" s="26">
        <f>ALL!D260</f>
        <v>27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8.23</v>
      </c>
      <c r="I9" s="54" t="str">
        <f t="shared" si="1"/>
        <v>Long</v>
      </c>
      <c r="J9" s="88">
        <f t="shared" si="2"/>
        <v>7.8979343863912561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1.4857142857142946</v>
      </c>
      <c r="S9" s="29">
        <f t="shared" si="6"/>
        <v>3759.0308571428573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</v>
      </c>
      <c r="C10" s="92">
        <f t="shared" si="0"/>
        <v>-0.84985835694050449</v>
      </c>
      <c r="D10" s="30">
        <f>ALL!D185</f>
        <v>26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</v>
      </c>
      <c r="I10" s="54" t="str">
        <f t="shared" si="1"/>
        <v>Long</v>
      </c>
      <c r="J10" s="89">
        <f t="shared" si="2"/>
        <v>2.9411764705882382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-0.84985835694050449</v>
      </c>
      <c r="S10" s="25">
        <f t="shared" si="6"/>
        <v>3672.521246458924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0.502</v>
      </c>
      <c r="C11" s="84">
        <f t="shared" si="0"/>
        <v>-19.032258064516128</v>
      </c>
      <c r="D11" s="26">
        <f>ALL!D294</f>
        <v>14</v>
      </c>
      <c r="E11" s="26">
        <f>ALL!E294</f>
        <v>3</v>
      </c>
      <c r="F11" s="72">
        <f>ALL!F294</f>
        <v>0.52</v>
      </c>
      <c r="G11" s="72">
        <f>ALL!G294</f>
        <v>0.49</v>
      </c>
      <c r="H11" s="27">
        <f>ALL!C294</f>
        <v>0.53400000000000003</v>
      </c>
      <c r="I11" s="54" t="str">
        <f t="shared" si="1"/>
        <v>Short</v>
      </c>
      <c r="J11" s="88">
        <f t="shared" si="2"/>
        <v>-5.992509363295885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-19.032258064516128</v>
      </c>
      <c r="S11" s="29">
        <f t="shared" si="6"/>
        <v>2999.0451612903225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10.86</v>
      </c>
      <c r="C12" s="92">
        <f t="shared" si="0"/>
        <v>10.816326530612232</v>
      </c>
      <c r="D12" s="127">
        <f>ALL!D342</f>
        <v>14</v>
      </c>
      <c r="E12" s="127">
        <f>ALL!E342</f>
        <v>37</v>
      </c>
      <c r="F12" s="73">
        <f>ALL!F342</f>
        <v>10.26</v>
      </c>
      <c r="G12" s="73">
        <f>ALL!G342</f>
        <v>10.199999999999999</v>
      </c>
      <c r="H12" s="126">
        <f>ALL!C342</f>
        <v>9.94</v>
      </c>
      <c r="I12" s="54" t="str">
        <f t="shared" si="1"/>
        <v>Long</v>
      </c>
      <c r="J12" s="89">
        <f t="shared" si="2"/>
        <v>9.2555331991951704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10.816326530612232</v>
      </c>
      <c r="S12" s="25">
        <f t="shared" si="6"/>
        <v>4104.6367346938769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18.010000000000002</v>
      </c>
      <c r="C13" s="84">
        <f t="shared" si="0"/>
        <v>-1.0439560439560316</v>
      </c>
      <c r="D13" s="26">
        <f>ALL!D64</f>
        <v>15</v>
      </c>
      <c r="E13" s="26">
        <f>ALL!E64</f>
        <v>20</v>
      </c>
      <c r="F13" s="72">
        <f>ALL!F64</f>
        <v>18.98</v>
      </c>
      <c r="G13" s="72">
        <f>ALL!G64</f>
        <v>17.5</v>
      </c>
      <c r="H13" s="27">
        <f>ALL!C64</f>
        <v>16.95</v>
      </c>
      <c r="I13" s="54" t="str">
        <f t="shared" si="1"/>
        <v>Long</v>
      </c>
      <c r="J13" s="88">
        <f t="shared" si="2"/>
        <v>6.2536873156342319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-1.0439560439560316</v>
      </c>
      <c r="S13" s="29">
        <f t="shared" si="6"/>
        <v>3665.3318681318688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2.99</v>
      </c>
      <c r="C14" s="92">
        <f t="shared" si="0"/>
        <v>-13.832853025936597</v>
      </c>
      <c r="D14" s="127">
        <f>ALL!D344</f>
        <v>17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2.9</v>
      </c>
      <c r="I14" s="54" t="str">
        <f t="shared" si="1"/>
        <v>Long</v>
      </c>
      <c r="J14" s="89">
        <f t="shared" si="2"/>
        <v>3.1034482758620792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-13.832853025936597</v>
      </c>
      <c r="S14" s="25">
        <f t="shared" si="6"/>
        <v>3191.6311239193083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5.84</v>
      </c>
      <c r="C15" s="84">
        <f t="shared" si="0"/>
        <v>-7.15421303656598</v>
      </c>
      <c r="D15" s="26">
        <f>ALL!D5159</f>
        <v>0</v>
      </c>
      <c r="E15" s="26">
        <f>ALL!E159</f>
        <v>37</v>
      </c>
      <c r="F15" s="72">
        <f>ALL!F159</f>
        <v>5.82</v>
      </c>
      <c r="G15" s="72">
        <f>ALL!G159</f>
        <v>5.58</v>
      </c>
      <c r="H15" s="27">
        <f>ALL!C159</f>
        <v>5.68</v>
      </c>
      <c r="I15" s="54" t="str">
        <f t="shared" si="1"/>
        <v>Long</v>
      </c>
      <c r="J15" s="88">
        <f t="shared" si="2"/>
        <v>2.8169014084507067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-7.15421303656598</v>
      </c>
      <c r="S15" s="29">
        <f t="shared" si="6"/>
        <v>3439.007949125596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3.98</v>
      </c>
      <c r="C16" s="92">
        <f t="shared" si="0"/>
        <v>5.8510638297872397</v>
      </c>
      <c r="D16" s="30">
        <f>ALL!D330</f>
        <v>14</v>
      </c>
      <c r="E16" s="30">
        <f>ALL!E330</f>
        <v>2</v>
      </c>
      <c r="F16" s="73">
        <f>ALL!F330</f>
        <v>3.9849999999999999</v>
      </c>
      <c r="G16" s="73">
        <f>ALL!G330</f>
        <v>3.91</v>
      </c>
      <c r="H16" s="27">
        <f>ALL!C330</f>
        <v>4.08</v>
      </c>
      <c r="I16" s="54" t="str">
        <f t="shared" si="1"/>
        <v>Short</v>
      </c>
      <c r="J16" s="89">
        <f t="shared" si="2"/>
        <v>-2.4509803921568647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5.8510638297872397</v>
      </c>
      <c r="S16" s="25">
        <f t="shared" si="6"/>
        <v>3920.7234042553191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7.95</v>
      </c>
      <c r="C17" s="84">
        <f t="shared" si="0"/>
        <v>17.083946980854201</v>
      </c>
      <c r="D17" s="26">
        <f>ALL!D258</f>
        <v>17</v>
      </c>
      <c r="E17" s="26">
        <f>ALL!E258</f>
        <v>0</v>
      </c>
      <c r="F17" s="72">
        <f>ALL!F258</f>
        <v>7.4619999999999997</v>
      </c>
      <c r="G17" s="72">
        <f>ALL!G258</f>
        <v>7.95</v>
      </c>
      <c r="H17" s="27">
        <f>ALL!C258</f>
        <v>8.7799999999999994</v>
      </c>
      <c r="I17" s="54" t="str">
        <f t="shared" si="1"/>
        <v>Short</v>
      </c>
      <c r="J17" s="88">
        <f t="shared" si="2"/>
        <v>-9.4533029612756181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17.083946980854201</v>
      </c>
      <c r="S17" s="29">
        <f t="shared" si="6"/>
        <v>4336.7893961708396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3.58</v>
      </c>
      <c r="C18" s="92">
        <f t="shared" si="0"/>
        <v>-0.83102493074791706</v>
      </c>
      <c r="D18" s="30" t="str">
        <f>ALL!D75</f>
        <v>N/A</v>
      </c>
      <c r="E18" s="30">
        <f>ALL!E75</f>
        <v>38</v>
      </c>
      <c r="F18" s="73" t="str">
        <f>ALL!F75</f>
        <v>N/A</v>
      </c>
      <c r="G18" s="73">
        <f>ALL!G75</f>
        <v>3.67</v>
      </c>
      <c r="H18" s="27">
        <f>ALL!C75</f>
        <v>3.8</v>
      </c>
      <c r="I18" s="54" t="str">
        <f t="shared" si="1"/>
        <v>Short</v>
      </c>
      <c r="J18" s="89">
        <f t="shared" si="2"/>
        <v>-5.7894736842105203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-0.83102493074791706</v>
      </c>
      <c r="S18" s="25">
        <f t="shared" si="6"/>
        <v>3673.2188365650977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24.55</v>
      </c>
      <c r="C19" s="84">
        <f t="shared" si="0"/>
        <v>29.210526315789476</v>
      </c>
      <c r="D19" s="26">
        <f>ALL!D190</f>
        <v>17</v>
      </c>
      <c r="E19" s="26">
        <f>ALL!E190</f>
        <v>37</v>
      </c>
      <c r="F19" s="72">
        <f>ALL!F190</f>
        <v>22.7</v>
      </c>
      <c r="G19" s="72">
        <f>ALL!G190</f>
        <v>21.8</v>
      </c>
      <c r="H19" s="27">
        <f>ALL!C190</f>
        <v>23.1</v>
      </c>
      <c r="I19" s="54" t="str">
        <f t="shared" si="1"/>
        <v>Long</v>
      </c>
      <c r="J19" s="88">
        <f t="shared" si="2"/>
        <v>6.2770562770562739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29.210526315789476</v>
      </c>
      <c r="S19" s="29">
        <f t="shared" si="6"/>
        <v>4785.9578947368418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3.68</v>
      </c>
      <c r="C20" s="92">
        <f t="shared" si="0"/>
        <v>7.2886297376093285</v>
      </c>
      <c r="D20" s="30">
        <f>ALL!D112</f>
        <v>17</v>
      </c>
      <c r="E20" s="30">
        <f>ALL!E112</f>
        <v>4</v>
      </c>
      <c r="F20" s="73">
        <f>ALL!F112</f>
        <v>3.492</v>
      </c>
      <c r="G20" s="73">
        <f>ALL!G112</f>
        <v>3.8460000000000001</v>
      </c>
      <c r="H20" s="27">
        <f>ALL!C112</f>
        <v>4.12</v>
      </c>
      <c r="I20" s="54" t="str">
        <f t="shared" si="1"/>
        <v>Short</v>
      </c>
      <c r="J20" s="89">
        <f t="shared" si="2"/>
        <v>-10.679611650485436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7.2886297376093285</v>
      </c>
      <c r="S20" s="25">
        <f t="shared" si="6"/>
        <v>3973.9708454810493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1.8640000000000001</v>
      </c>
      <c r="C21" s="84">
        <f t="shared" si="0"/>
        <v>-6.3316582914572805</v>
      </c>
      <c r="D21" s="26">
        <f>ALL!D341</f>
        <v>14</v>
      </c>
      <c r="E21" s="26">
        <f>ALL!E341</f>
        <v>19</v>
      </c>
      <c r="F21" s="72">
        <f>ALL!F341</f>
        <v>1.9379999999999999</v>
      </c>
      <c r="G21" s="72">
        <f>ALL!G341</f>
        <v>1.85</v>
      </c>
      <c r="H21" s="27">
        <f>ALL!C341</f>
        <v>1.86</v>
      </c>
      <c r="I21" s="54" t="str">
        <f t="shared" si="1"/>
        <v>Long</v>
      </c>
      <c r="J21" s="88">
        <f t="shared" si="2"/>
        <v>0.21505376344086038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-6.3316582914572805</v>
      </c>
      <c r="S21" s="29">
        <f t="shared" si="6"/>
        <v>3469.4753768844225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14.7</v>
      </c>
      <c r="C22" s="92">
        <f t="shared" si="0"/>
        <v>23.529411764705873</v>
      </c>
      <c r="D22" s="30">
        <f>ALL!D49</f>
        <v>14</v>
      </c>
      <c r="E22" s="30">
        <f>ALL!E49</f>
        <v>33</v>
      </c>
      <c r="F22" s="73">
        <f>ALL!F49</f>
        <v>13.66</v>
      </c>
      <c r="G22" s="73">
        <f>ALL!G49</f>
        <v>13.16</v>
      </c>
      <c r="H22" s="27">
        <f>ALL!C49</f>
        <v>14</v>
      </c>
      <c r="I22" s="54" t="str">
        <f t="shared" si="1"/>
        <v>Long</v>
      </c>
      <c r="J22" s="89">
        <f t="shared" si="2"/>
        <v>4.9999999999999947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23.529411764705873</v>
      </c>
      <c r="S22" s="25">
        <f t="shared" si="6"/>
        <v>4575.5294117647054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23.84</v>
      </c>
      <c r="C23" s="84">
        <f t="shared" si="0"/>
        <v>58.933333333333337</v>
      </c>
      <c r="D23" s="26">
        <f>ALL!D58</f>
        <v>21</v>
      </c>
      <c r="E23" s="26">
        <f>ALL!E58</f>
        <v>37</v>
      </c>
      <c r="F23" s="72">
        <f>ALL!F58</f>
        <v>18.98</v>
      </c>
      <c r="G23" s="72">
        <f>ALL!G58</f>
        <v>19.7</v>
      </c>
      <c r="H23" s="27">
        <f>ALL!C58</f>
        <v>19.23</v>
      </c>
      <c r="I23" s="54" t="str">
        <f t="shared" si="1"/>
        <v>Long</v>
      </c>
      <c r="J23" s="88">
        <f t="shared" si="2"/>
        <v>23.972958918356731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58.933333333333337</v>
      </c>
      <c r="S23" s="29">
        <f t="shared" si="6"/>
        <v>5886.8906666666671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40.86</v>
      </c>
      <c r="C24" s="92">
        <f t="shared" si="0"/>
        <v>60.739575137686849</v>
      </c>
      <c r="D24" s="30">
        <f>ALL!D143</f>
        <v>16</v>
      </c>
      <c r="E24" s="30">
        <f>ALL!E143</f>
        <v>37</v>
      </c>
      <c r="F24" s="73">
        <f>ALL!F143</f>
        <v>35.479999999999997</v>
      </c>
      <c r="G24" s="73">
        <f>ALL!G143</f>
        <v>32.26</v>
      </c>
      <c r="H24" s="27">
        <f>ALL!C143</f>
        <v>38.92</v>
      </c>
      <c r="I24" s="54" t="str">
        <f t="shared" si="1"/>
        <v>Long</v>
      </c>
      <c r="J24" s="89">
        <f t="shared" si="2"/>
        <v>4.9845837615621722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60.739575137686849</v>
      </c>
      <c r="S24" s="25">
        <f t="shared" si="6"/>
        <v>5953.7938630999206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13.425000000000001</v>
      </c>
      <c r="C25" s="84">
        <f t="shared" si="0"/>
        <v>3.2692307692307749</v>
      </c>
      <c r="D25" s="26">
        <f>ALL!D109</f>
        <v>14</v>
      </c>
      <c r="E25" s="26">
        <f>ALL!E109</f>
        <v>2</v>
      </c>
      <c r="F25" s="72">
        <f>ALL!F109</f>
        <v>14.91</v>
      </c>
      <c r="G25" s="72">
        <f>ALL!G109</f>
        <v>13.855</v>
      </c>
      <c r="H25" s="27">
        <f>ALL!C109</f>
        <v>14.79</v>
      </c>
      <c r="I25" s="54" t="str">
        <f t="shared" si="1"/>
        <v>Short</v>
      </c>
      <c r="J25" s="88">
        <f t="shared" si="2"/>
        <v>-9.2292089249492797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3.2692307692307749</v>
      </c>
      <c r="S25" s="29">
        <f t="shared" si="6"/>
        <v>3825.0923076923077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1.54</v>
      </c>
      <c r="C26" s="92">
        <f t="shared" si="0"/>
        <v>58.762886597938156</v>
      </c>
      <c r="D26" s="30">
        <f>ALL!D195</f>
        <v>15</v>
      </c>
      <c r="E26" s="30">
        <f>ALL!E195</f>
        <v>38</v>
      </c>
      <c r="F26" s="73">
        <f>ALL!F195</f>
        <v>1.284</v>
      </c>
      <c r="G26" s="73">
        <f>ALL!G195</f>
        <v>1.27</v>
      </c>
      <c r="H26" s="27">
        <f>ALL!C195</f>
        <v>1.36</v>
      </c>
      <c r="I26" s="54" t="str">
        <f t="shared" si="1"/>
        <v>Long</v>
      </c>
      <c r="J26" s="89">
        <f t="shared" si="2"/>
        <v>13.235294117647053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58.762886597938156</v>
      </c>
      <c r="S26" s="25">
        <f t="shared" si="6"/>
        <v>5880.5773195876291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1.1140000000000001</v>
      </c>
      <c r="C27" s="84">
        <f t="shared" si="0"/>
        <v>5.0943396226415141</v>
      </c>
      <c r="D27" s="128">
        <f>ALL!D346</f>
        <v>18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0.94399999999999995</v>
      </c>
      <c r="I27" s="54" t="str">
        <f t="shared" si="1"/>
        <v>Long</v>
      </c>
      <c r="J27" s="88">
        <f t="shared" si="2"/>
        <v>18.008474576271201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5.0943396226415141</v>
      </c>
      <c r="S27" s="29">
        <f t="shared" si="6"/>
        <v>3892.6943396226416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4.0999999999999996</v>
      </c>
      <c r="C28" s="92">
        <f t="shared" si="0"/>
        <v>1.4851485148514756</v>
      </c>
      <c r="D28" s="30">
        <f>ALL!D267</f>
        <v>14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3.59</v>
      </c>
      <c r="I28" s="54" t="str">
        <f t="shared" si="1"/>
        <v>Long</v>
      </c>
      <c r="J28" s="89">
        <f t="shared" si="2"/>
        <v>14.206128133704729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1.4851485148514756</v>
      </c>
      <c r="S28" s="25">
        <f t="shared" si="6"/>
        <v>3759.0099009900982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1.206</v>
      </c>
      <c r="C29" s="84">
        <f t="shared" si="0"/>
        <v>-24.812967581047388</v>
      </c>
      <c r="D29" s="128">
        <f>ALL!D345</f>
        <v>9</v>
      </c>
      <c r="E29" s="128">
        <f>ALL!E345</f>
        <v>20</v>
      </c>
      <c r="F29" s="72">
        <f>ALL!F345</f>
        <v>1.22</v>
      </c>
      <c r="G29" s="72">
        <f>ALL!G345</f>
        <v>1.19</v>
      </c>
      <c r="H29" s="126">
        <f>ALL!C345</f>
        <v>0.871</v>
      </c>
      <c r="I29" s="54" t="str">
        <f t="shared" si="1"/>
        <v>Long</v>
      </c>
      <c r="J29" s="88">
        <f t="shared" si="2"/>
        <v>38.46153846153846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-24.812967581047388</v>
      </c>
      <c r="S29" s="29">
        <f t="shared" si="6"/>
        <v>2784.9276807980045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9.7100000000000009</v>
      </c>
      <c r="C30" s="92">
        <f t="shared" si="0"/>
        <v>-9.590316573556791</v>
      </c>
      <c r="D30" s="127">
        <f>ALL!D343</f>
        <v>9</v>
      </c>
      <c r="E30" s="127">
        <f>ALL!E343</f>
        <v>5</v>
      </c>
      <c r="F30" s="73">
        <f>ALL!F343</f>
        <v>11.01</v>
      </c>
      <c r="G30" s="73">
        <f>ALL!G343</f>
        <v>10.24</v>
      </c>
      <c r="H30" s="126">
        <f>ALL!C343</f>
        <v>11.15</v>
      </c>
      <c r="I30" s="124" t="str">
        <f t="shared" si="1"/>
        <v>Short</v>
      </c>
      <c r="J30" s="89">
        <f t="shared" si="2"/>
        <v>-12.914798206278022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-9.590316573556791</v>
      </c>
      <c r="S30" s="25">
        <f t="shared" si="6"/>
        <v>3348.7746741154565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6.7920017948981313</v>
      </c>
      <c r="S31" s="76">
        <f>SUM(S4:S30)</f>
        <v>106800.54515504172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183.38404846224955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6.7920017948981313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2188.6799000000001</v>
      </c>
      <c r="C36" s="5">
        <f>((B36-K36)/K36)*100</f>
        <v>3.199696192996293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5541.6000999999997</v>
      </c>
      <c r="C37" s="5">
        <f>((B37-K37)/K37)*100</f>
        <v>3.5072087924493442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2452.2199999999998</v>
      </c>
      <c r="C38" s="5">
        <f>((B38-K38)/K38)*100</f>
        <v>5.8465018107105937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2873.4299000000001</v>
      </c>
      <c r="C39" s="5">
        <f>((B39-K39)/K39)*100</f>
        <v>2.026005033926471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7.15</v>
      </c>
      <c r="C4" s="56">
        <f t="shared" ref="C4:C23" si="0">((B4-K4)/K4)*100</f>
        <v>1190.6137184115523</v>
      </c>
      <c r="D4" s="55">
        <f>ALL!D5</f>
        <v>15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0</v>
      </c>
      <c r="I4" s="55" t="str">
        <f t="shared" ref="I4:I23" si="1">IF(B4&gt;H4,"Long","Short")</f>
        <v>Long</v>
      </c>
      <c r="J4" s="56" t="e">
        <f t="shared" ref="J4:J23" si="2">((B4-H4)/H4)*100</f>
        <v>#DIV/0!</v>
      </c>
      <c r="K4" s="57">
        <v>0.55400000000000005</v>
      </c>
      <c r="L4" s="50"/>
      <c r="M4" s="45">
        <f>C27/100</f>
        <v>1401.78982287542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3.68</v>
      </c>
      <c r="C5" s="59">
        <f t="shared" si="0"/>
        <v>357.71144278606965</v>
      </c>
      <c r="D5" s="58">
        <f>ALL!D112</f>
        <v>17</v>
      </c>
      <c r="E5" s="58">
        <f>ALL!E112</f>
        <v>4</v>
      </c>
      <c r="F5" s="58">
        <f>ALL!F112</f>
        <v>3.492</v>
      </c>
      <c r="G5" s="58">
        <f>ALL!G112</f>
        <v>3.8460000000000001</v>
      </c>
      <c r="H5" s="58">
        <f>ALL!C112</f>
        <v>4.12</v>
      </c>
      <c r="I5" s="60" t="str">
        <f t="shared" si="1"/>
        <v>Short</v>
      </c>
      <c r="J5" s="61">
        <f t="shared" si="2"/>
        <v>-10.679611650485436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11.15</v>
      </c>
      <c r="C7" s="59">
        <f t="shared" si="0"/>
        <v>2434.0909090909095</v>
      </c>
      <c r="D7" s="58" t="str">
        <f>ALL!D39</f>
        <v>N/A</v>
      </c>
      <c r="E7" s="58">
        <f>ALL!E29</f>
        <v>6</v>
      </c>
      <c r="F7" s="58">
        <f>ALL!F29</f>
        <v>12.81</v>
      </c>
      <c r="G7" s="58">
        <f>ALL!G29</f>
        <v>12.2</v>
      </c>
      <c r="H7" s="58">
        <f>ALL!C29</f>
        <v>12.68</v>
      </c>
      <c r="I7" s="60" t="str">
        <f t="shared" si="1"/>
        <v>Short</v>
      </c>
      <c r="J7" s="61">
        <f t="shared" si="2"/>
        <v>-12.06624605678233</v>
      </c>
      <c r="K7" s="62">
        <v>0.44</v>
      </c>
      <c r="L7" s="50"/>
      <c r="M7" s="143">
        <f>-N4+M4</f>
        <v>1402.7894549168636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23.84</v>
      </c>
      <c r="C8" s="63">
        <f t="shared" si="0"/>
        <v>4918.9473684210525</v>
      </c>
      <c r="D8" s="60">
        <f>ALL!D58</f>
        <v>21</v>
      </c>
      <c r="E8" s="60">
        <f>ALL!E58</f>
        <v>37</v>
      </c>
      <c r="F8" s="60">
        <f>ALL!F58</f>
        <v>18.98</v>
      </c>
      <c r="G8" s="60">
        <f>ALL!G58</f>
        <v>19.7</v>
      </c>
      <c r="H8" s="60">
        <f>ALL!C58</f>
        <v>19.23</v>
      </c>
      <c r="I8" s="60" t="str">
        <f t="shared" si="1"/>
        <v>Long</v>
      </c>
      <c r="J8" s="64">
        <f t="shared" si="2"/>
        <v>23.972958918356731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18.010000000000002</v>
      </c>
      <c r="C9" s="59">
        <f t="shared" si="0"/>
        <v>1307.03125</v>
      </c>
      <c r="D9" s="58">
        <f>ALL!D64</f>
        <v>15</v>
      </c>
      <c r="E9" s="58">
        <f>ALL!E64</f>
        <v>20</v>
      </c>
      <c r="F9" s="58">
        <f>ALL!F64</f>
        <v>18.98</v>
      </c>
      <c r="G9" s="58">
        <f>ALL!G64</f>
        <v>17.5</v>
      </c>
      <c r="H9" s="58">
        <f>ALL!C64</f>
        <v>16.95</v>
      </c>
      <c r="I9" s="60" t="str">
        <f t="shared" si="1"/>
        <v>Long</v>
      </c>
      <c r="J9" s="61">
        <f t="shared" si="2"/>
        <v>6.2536873156342319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49.55</v>
      </c>
      <c r="C11" s="59">
        <f t="shared" si="0"/>
        <v>4905.0505050505044</v>
      </c>
      <c r="D11" s="58">
        <f>ALL!D80</f>
        <v>14</v>
      </c>
      <c r="E11" s="58" t="str">
        <f>ALL!E80</f>
        <v>N/A</v>
      </c>
      <c r="F11" s="58">
        <f>ALL!F80</f>
        <v>50.7</v>
      </c>
      <c r="G11" s="58" t="str">
        <f>ALL!G80</f>
        <v>N/A</v>
      </c>
      <c r="H11" s="58">
        <f>ALL!C80</f>
        <v>47.95</v>
      </c>
      <c r="I11" s="60" t="str">
        <f t="shared" si="1"/>
        <v>Long</v>
      </c>
      <c r="J11" s="61">
        <f t="shared" si="2"/>
        <v>3.336809176225223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1.355</v>
      </c>
      <c r="C12" s="63">
        <f t="shared" si="0"/>
        <v>43.234672304439755</v>
      </c>
      <c r="D12" s="60">
        <f>ALL!D35</f>
        <v>14</v>
      </c>
      <c r="E12" s="60" t="str">
        <f>ALL!E35</f>
        <v>N/A</v>
      </c>
      <c r="F12" s="60">
        <f>ALL!F35</f>
        <v>1.35</v>
      </c>
      <c r="G12" s="60" t="str">
        <f>ALL!G35</f>
        <v>N/A</v>
      </c>
      <c r="H12" s="60">
        <f>ALL!C35</f>
        <v>1.2949999999999999</v>
      </c>
      <c r="I12" s="60" t="str">
        <f t="shared" si="1"/>
        <v>Long</v>
      </c>
      <c r="J12" s="64">
        <f t="shared" si="2"/>
        <v>4.6332046332046382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1.3160000000000001</v>
      </c>
      <c r="C20" s="63">
        <f t="shared" si="0"/>
        <v>1378.6516853932585</v>
      </c>
      <c r="D20" s="60">
        <f>ALL!D94</f>
        <v>11</v>
      </c>
      <c r="E20" s="60">
        <f>ALL!E94</f>
        <v>19</v>
      </c>
      <c r="F20" s="60">
        <f>ALL!F94</f>
        <v>1.33</v>
      </c>
      <c r="G20" s="60">
        <f>ALL!G94</f>
        <v>1.1919999999999999</v>
      </c>
      <c r="H20" s="60">
        <f>ALL!C94</f>
        <v>1.31</v>
      </c>
      <c r="I20" s="60" t="str">
        <f t="shared" si="1"/>
        <v>Long</v>
      </c>
      <c r="J20" s="64">
        <f t="shared" si="2"/>
        <v>0.45801526717557289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8.8800000000000008</v>
      </c>
      <c r="C23" s="67">
        <f t="shared" si="0"/>
        <v>74.803149606299229</v>
      </c>
      <c r="D23" s="66">
        <f>ALL!D69</f>
        <v>10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2.0299999999999998</v>
      </c>
      <c r="I23" s="68" t="str">
        <f t="shared" si="1"/>
        <v>Long</v>
      </c>
      <c r="J23" s="69">
        <f t="shared" si="2"/>
        <v>337.43842364532031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2803579.6457508397</v>
      </c>
    </row>
    <row r="27" spans="1:17" ht="13.5" customHeight="1" thickBot="1" x14ac:dyDescent="0.25">
      <c r="A27" s="40" t="s">
        <v>54</v>
      </c>
      <c r="B27" s="41"/>
      <c r="C27" s="42">
        <f>C26/20</f>
        <v>140178.98228754199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46145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7.15</v>
      </c>
      <c r="C5">
        <f t="shared" ref="C5:C68" si="1">VLOOKUP($A5,$N$5:$U$375,3,FALSE)</f>
        <v>0</v>
      </c>
      <c r="D5">
        <f t="shared" ref="D5:D68" si="2">VLOOKUP($A5,$N$5:$U$375,4,FALSE)</f>
        <v>15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7.15</v>
      </c>
      <c r="P5" s="93">
        <v>0</v>
      </c>
      <c r="Q5" s="93">
        <v>15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3.05</v>
      </c>
      <c r="C7">
        <f t="shared" si="1"/>
        <v>2.9</v>
      </c>
      <c r="D7">
        <f t="shared" si="2"/>
        <v>12</v>
      </c>
      <c r="E7">
        <f t="shared" si="3"/>
        <v>20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3.05</v>
      </c>
      <c r="P7" s="93">
        <v>2.9</v>
      </c>
      <c r="Q7" s="93">
        <v>12</v>
      </c>
      <c r="R7" s="93">
        <v>20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0.44500000000000001</v>
      </c>
      <c r="C8">
        <f t="shared" si="1"/>
        <v>0.45800000000000002</v>
      </c>
      <c r="D8">
        <f t="shared" si="2"/>
        <v>35</v>
      </c>
      <c r="E8">
        <f t="shared" si="3"/>
        <v>7</v>
      </c>
      <c r="F8">
        <f t="shared" si="4"/>
        <v>0.45200000000000001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0.44500000000000001</v>
      </c>
      <c r="P8" s="93">
        <v>0.45800000000000002</v>
      </c>
      <c r="Q8" s="93">
        <v>35</v>
      </c>
      <c r="R8" s="93">
        <v>7</v>
      </c>
      <c r="S8" s="93">
        <v>0.45200000000000001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56.68</v>
      </c>
      <c r="C10">
        <f t="shared" si="1"/>
        <v>28.545000000000002</v>
      </c>
      <c r="D10">
        <f t="shared" si="2"/>
        <v>12</v>
      </c>
      <c r="E10" t="str">
        <f t="shared" si="3"/>
        <v>N/A</v>
      </c>
      <c r="F10">
        <f t="shared" si="4"/>
        <v>58.8</v>
      </c>
      <c r="G10" t="str">
        <f t="shared" si="5"/>
        <v>N/A</v>
      </c>
      <c r="H10" s="104" t="str">
        <f t="shared" si="6"/>
        <v>Long</v>
      </c>
      <c r="N10" s="93" t="s">
        <v>131</v>
      </c>
      <c r="O10" s="93">
        <v>8.19</v>
      </c>
      <c r="P10" s="93">
        <v>7.03</v>
      </c>
      <c r="Q10" s="93">
        <v>12</v>
      </c>
      <c r="R10" s="93">
        <v>19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56.68</v>
      </c>
      <c r="P12" s="93">
        <v>28.545000000000002</v>
      </c>
      <c r="Q12" s="93">
        <v>12</v>
      </c>
      <c r="R12" s="93" t="s">
        <v>121</v>
      </c>
      <c r="S12" s="93">
        <v>58.8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3.2850000000000001</v>
      </c>
      <c r="P13" s="93">
        <v>3.01</v>
      </c>
      <c r="Q13" s="93">
        <v>14</v>
      </c>
      <c r="R13" s="93">
        <v>37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3.4</v>
      </c>
      <c r="C16">
        <f t="shared" si="1"/>
        <v>3.9860000000000002</v>
      </c>
      <c r="D16">
        <f t="shared" si="2"/>
        <v>17</v>
      </c>
      <c r="E16">
        <f t="shared" si="3"/>
        <v>6</v>
      </c>
      <c r="F16">
        <f t="shared" si="4"/>
        <v>3.351</v>
      </c>
      <c r="G16">
        <f t="shared" si="5"/>
        <v>3.694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10.86</v>
      </c>
      <c r="P18" s="93">
        <v>9.94</v>
      </c>
      <c r="Q18" s="93">
        <v>14</v>
      </c>
      <c r="R18" s="93">
        <v>37</v>
      </c>
      <c r="S18" s="93">
        <v>10.26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5.84</v>
      </c>
      <c r="C20">
        <f t="shared" si="1"/>
        <v>5.82</v>
      </c>
      <c r="D20">
        <f t="shared" si="2"/>
        <v>32</v>
      </c>
      <c r="E20">
        <f t="shared" si="3"/>
        <v>38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5.84</v>
      </c>
      <c r="P23" s="93">
        <v>5.82</v>
      </c>
      <c r="Q23" s="93">
        <v>32</v>
      </c>
      <c r="R23" s="93">
        <v>38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8.4</v>
      </c>
      <c r="C24">
        <f t="shared" si="1"/>
        <v>8.9600000000000009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3.4</v>
      </c>
      <c r="P24" s="93">
        <v>3.9860000000000002</v>
      </c>
      <c r="Q24" s="93">
        <v>17</v>
      </c>
      <c r="R24" s="93">
        <v>6</v>
      </c>
      <c r="S24" s="93">
        <v>3.351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8.4</v>
      </c>
      <c r="P28" s="93">
        <v>8.9600000000000009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11.15</v>
      </c>
      <c r="C29">
        <f t="shared" si="1"/>
        <v>12.68</v>
      </c>
      <c r="D29">
        <f t="shared" si="2"/>
        <v>14</v>
      </c>
      <c r="E29">
        <f t="shared" si="3"/>
        <v>6</v>
      </c>
      <c r="F29">
        <f t="shared" si="4"/>
        <v>12.81</v>
      </c>
      <c r="G29">
        <f t="shared" si="5"/>
        <v>12.2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4.34</v>
      </c>
      <c r="C31">
        <f t="shared" si="1"/>
        <v>4.22</v>
      </c>
      <c r="D31">
        <f t="shared" si="2"/>
        <v>17</v>
      </c>
      <c r="E31">
        <f t="shared" si="3"/>
        <v>38</v>
      </c>
      <c r="F31">
        <f t="shared" si="4"/>
        <v>3.92</v>
      </c>
      <c r="G31">
        <f t="shared" si="5"/>
        <v>3.91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7.4</v>
      </c>
      <c r="C32">
        <f t="shared" si="1"/>
        <v>7.14</v>
      </c>
      <c r="D32">
        <f t="shared" si="2"/>
        <v>0</v>
      </c>
      <c r="E32" t="str">
        <f t="shared" si="3"/>
        <v>N/A</v>
      </c>
      <c r="F32">
        <f t="shared" si="4"/>
        <v>7.4</v>
      </c>
      <c r="G32" t="str">
        <f t="shared" si="5"/>
        <v>N/A</v>
      </c>
      <c r="H32" s="104" t="str">
        <f t="shared" si="6"/>
        <v>Long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11.15</v>
      </c>
      <c r="P33" s="93">
        <v>12.68</v>
      </c>
      <c r="Q33" s="93">
        <v>14</v>
      </c>
      <c r="R33" s="93">
        <v>6</v>
      </c>
      <c r="S33" s="93">
        <v>12.81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1.355</v>
      </c>
      <c r="C35">
        <f t="shared" si="1"/>
        <v>1.2949999999999999</v>
      </c>
      <c r="D35">
        <f t="shared" si="2"/>
        <v>14</v>
      </c>
      <c r="E35" t="str">
        <f t="shared" si="3"/>
        <v>N/A</v>
      </c>
      <c r="F35">
        <f t="shared" si="4"/>
        <v>1.35</v>
      </c>
      <c r="G35" t="str">
        <f t="shared" si="5"/>
        <v>N/A</v>
      </c>
      <c r="H35" s="104" t="str">
        <f t="shared" si="6"/>
        <v>Long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4.34</v>
      </c>
      <c r="P37" s="93">
        <v>4.22</v>
      </c>
      <c r="Q37" s="93">
        <v>17</v>
      </c>
      <c r="R37" s="93">
        <v>38</v>
      </c>
      <c r="S37" s="93">
        <v>3.92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7.4</v>
      </c>
      <c r="P38" s="93">
        <v>7.14</v>
      </c>
      <c r="Q38" s="93">
        <v>0</v>
      </c>
      <c r="R38" s="93" t="s">
        <v>121</v>
      </c>
      <c r="S38" s="93">
        <v>7.4</v>
      </c>
      <c r="T38" s="93" t="s">
        <v>121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19.899999999999999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1.355</v>
      </c>
      <c r="P41" s="93">
        <v>1.2949999999999999</v>
      </c>
      <c r="Q41" s="93">
        <v>14</v>
      </c>
      <c r="R41" s="93" t="s">
        <v>121</v>
      </c>
      <c r="S41" s="93">
        <v>1.35</v>
      </c>
      <c r="T41" s="93" t="s">
        <v>121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1.67</v>
      </c>
      <c r="C42">
        <f t="shared" si="1"/>
        <v>1.52</v>
      </c>
      <c r="D42">
        <f t="shared" si="2"/>
        <v>10</v>
      </c>
      <c r="E42" t="str">
        <f t="shared" si="3"/>
        <v>N/A</v>
      </c>
      <c r="F42">
        <f t="shared" si="4"/>
        <v>1.6719999999999999</v>
      </c>
      <c r="G42" t="str">
        <f t="shared" si="5"/>
        <v>N/A</v>
      </c>
      <c r="H42" s="104" t="str">
        <f t="shared" si="8"/>
        <v>Long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2593.2600000000002</v>
      </c>
      <c r="P43" s="93">
        <v>2764.01</v>
      </c>
      <c r="Q43" s="93">
        <v>12</v>
      </c>
      <c r="R43" s="93">
        <v>6</v>
      </c>
      <c r="S43" s="93">
        <v>2719.55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2398.3301000000001</v>
      </c>
      <c r="P44" s="93">
        <v>2212.5700999999999</v>
      </c>
      <c r="Q44" s="93">
        <v>12</v>
      </c>
      <c r="R44" s="93" t="s">
        <v>121</v>
      </c>
      <c r="S44" s="93">
        <v>2339.6298999999999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19.899999999999999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7.85</v>
      </c>
      <c r="C48">
        <f t="shared" si="1"/>
        <v>7.6</v>
      </c>
      <c r="D48">
        <f t="shared" si="2"/>
        <v>4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14.7</v>
      </c>
      <c r="C49">
        <f t="shared" si="1"/>
        <v>14</v>
      </c>
      <c r="D49">
        <f t="shared" si="2"/>
        <v>14</v>
      </c>
      <c r="E49">
        <f t="shared" si="3"/>
        <v>33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1.65</v>
      </c>
      <c r="C50">
        <f t="shared" si="1"/>
        <v>1.774</v>
      </c>
      <c r="D50">
        <f t="shared" si="2"/>
        <v>14</v>
      </c>
      <c r="E50">
        <f t="shared" si="3"/>
        <v>0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1.67</v>
      </c>
      <c r="P50" s="93">
        <v>1.52</v>
      </c>
      <c r="Q50" s="93">
        <v>10</v>
      </c>
      <c r="R50" s="93" t="s">
        <v>121</v>
      </c>
      <c r="S50" s="93">
        <v>1.6719999999999999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2.5950000000000002</v>
      </c>
      <c r="C51">
        <f t="shared" si="1"/>
        <v>2.56</v>
      </c>
      <c r="D51">
        <f t="shared" si="2"/>
        <v>14</v>
      </c>
      <c r="E51">
        <f t="shared" si="3"/>
        <v>19</v>
      </c>
      <c r="F51">
        <f t="shared" si="4"/>
        <v>2.6850000000000001</v>
      </c>
      <c r="G51">
        <f t="shared" si="5"/>
        <v>2.4300000000000002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2.02</v>
      </c>
      <c r="C55">
        <f t="shared" si="1"/>
        <v>2.14</v>
      </c>
      <c r="D55">
        <f t="shared" si="2"/>
        <v>13</v>
      </c>
      <c r="E55">
        <f t="shared" si="3"/>
        <v>4</v>
      </c>
      <c r="F55">
        <f t="shared" si="4"/>
        <v>2.14</v>
      </c>
      <c r="G55">
        <f t="shared" si="5"/>
        <v>2.02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7.85</v>
      </c>
      <c r="P56" s="93">
        <v>7.6</v>
      </c>
      <c r="Q56" s="93">
        <v>4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14.7</v>
      </c>
      <c r="P57" s="93">
        <v>14</v>
      </c>
      <c r="Q57" s="93">
        <v>14</v>
      </c>
      <c r="R57" s="93">
        <v>33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23.84</v>
      </c>
      <c r="C58">
        <f t="shared" si="1"/>
        <v>19.23</v>
      </c>
      <c r="D58">
        <f t="shared" si="2"/>
        <v>21</v>
      </c>
      <c r="E58">
        <f t="shared" si="3"/>
        <v>37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1.65</v>
      </c>
      <c r="P58" s="93">
        <v>1.774</v>
      </c>
      <c r="Q58" s="93">
        <v>14</v>
      </c>
      <c r="R58" s="93">
        <v>0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6.75</v>
      </c>
      <c r="C59">
        <f t="shared" si="1"/>
        <v>0</v>
      </c>
      <c r="D59">
        <f t="shared" si="2"/>
        <v>19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2.5950000000000002</v>
      </c>
      <c r="P59" s="93">
        <v>2.56</v>
      </c>
      <c r="Q59" s="93">
        <v>14</v>
      </c>
      <c r="R59" s="93">
        <v>19</v>
      </c>
      <c r="S59" s="93">
        <v>2.6850000000000001</v>
      </c>
      <c r="T59" s="93">
        <v>2.4300000000000002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7.98</v>
      </c>
      <c r="C60">
        <f t="shared" si="1"/>
        <v>5.86</v>
      </c>
      <c r="D60">
        <f t="shared" si="2"/>
        <v>7</v>
      </c>
      <c r="E60" t="str">
        <f t="shared" si="3"/>
        <v>N/A</v>
      </c>
      <c r="F60">
        <f t="shared" si="4"/>
        <v>6.46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9.1999999999999993</v>
      </c>
      <c r="P63" s="93">
        <v>9.11</v>
      </c>
      <c r="Q63" s="93">
        <v>14</v>
      </c>
      <c r="R63" s="93">
        <v>38</v>
      </c>
      <c r="S63" s="93">
        <v>9.07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18.010000000000002</v>
      </c>
      <c r="C64">
        <f t="shared" si="1"/>
        <v>16.95</v>
      </c>
      <c r="D64">
        <f t="shared" si="2"/>
        <v>15</v>
      </c>
      <c r="E64">
        <f t="shared" si="3"/>
        <v>20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2.02</v>
      </c>
      <c r="P64" s="93">
        <v>2.14</v>
      </c>
      <c r="Q64" s="93">
        <v>13</v>
      </c>
      <c r="R64" s="93">
        <v>4</v>
      </c>
      <c r="S64" s="93">
        <v>2.14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1.1140000000000001</v>
      </c>
      <c r="P66" s="93">
        <v>0.94399999999999995</v>
      </c>
      <c r="Q66" s="93">
        <v>18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23.84</v>
      </c>
      <c r="P68" s="93">
        <v>19.23</v>
      </c>
      <c r="Q68" s="93">
        <v>21</v>
      </c>
      <c r="R68" s="93">
        <v>37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2.37</v>
      </c>
      <c r="C69">
        <f t="shared" ref="C69:C132" si="10">VLOOKUP($A69,$N$5:$U$375,3,FALSE)</f>
        <v>2.0299999999999998</v>
      </c>
      <c r="D69">
        <f t="shared" ref="D69:D132" si="11">VLOOKUP($A69,$N$5:$U$375,4,FALSE)</f>
        <v>10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6.75</v>
      </c>
      <c r="P69" s="93">
        <v>0</v>
      </c>
      <c r="Q69" s="93">
        <v>19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1.206</v>
      </c>
      <c r="P70" s="93">
        <v>0.871</v>
      </c>
      <c r="Q70" s="93">
        <v>9</v>
      </c>
      <c r="R70" s="93">
        <v>20</v>
      </c>
      <c r="S70" s="93">
        <v>1.22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0.312</v>
      </c>
      <c r="C71">
        <f t="shared" si="10"/>
        <v>0.35299999999999998</v>
      </c>
      <c r="D71">
        <f t="shared" si="11"/>
        <v>6</v>
      </c>
      <c r="E71">
        <f t="shared" si="12"/>
        <v>0</v>
      </c>
      <c r="F71">
        <f t="shared" si="13"/>
        <v>0.33300000000000002</v>
      </c>
      <c r="G71">
        <f t="shared" si="14"/>
        <v>0.312</v>
      </c>
      <c r="H71" s="104" t="str">
        <f t="shared" si="15"/>
        <v>Short</v>
      </c>
      <c r="N71" s="93" t="s">
        <v>243</v>
      </c>
      <c r="O71" s="93">
        <v>9.7100000000000009</v>
      </c>
      <c r="P71" s="93">
        <v>11.15</v>
      </c>
      <c r="Q71" s="93">
        <v>9</v>
      </c>
      <c r="R71" s="93">
        <v>5</v>
      </c>
      <c r="S71" s="93">
        <v>11.01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7.98</v>
      </c>
      <c r="P72" s="93">
        <v>5.86</v>
      </c>
      <c r="Q72" s="93">
        <v>7</v>
      </c>
      <c r="R72" s="93" t="s">
        <v>121</v>
      </c>
      <c r="S72" s="93">
        <v>6.46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3.58</v>
      </c>
      <c r="C75">
        <f t="shared" si="10"/>
        <v>3.8</v>
      </c>
      <c r="D75" t="str">
        <f t="shared" si="11"/>
        <v>N/A</v>
      </c>
      <c r="E75">
        <f t="shared" si="12"/>
        <v>38</v>
      </c>
      <c r="F75" t="str">
        <f t="shared" si="13"/>
        <v>N/A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18036.480500000001</v>
      </c>
      <c r="P76" s="93">
        <v>18626.3691</v>
      </c>
      <c r="Q76" s="93">
        <v>10</v>
      </c>
      <c r="R76" s="93">
        <v>1</v>
      </c>
      <c r="S76" s="93">
        <v>17909.75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18.010000000000002</v>
      </c>
      <c r="P78" s="93">
        <v>16.95</v>
      </c>
      <c r="Q78" s="93">
        <v>15</v>
      </c>
      <c r="R78" s="93">
        <v>20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13.15</v>
      </c>
      <c r="P79" s="93">
        <v>12.6</v>
      </c>
      <c r="Q79" s="93">
        <v>11</v>
      </c>
      <c r="R79" s="93" t="s">
        <v>121</v>
      </c>
      <c r="S79" s="93">
        <v>12.95</v>
      </c>
      <c r="T79" s="93" t="s">
        <v>121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49.55</v>
      </c>
      <c r="C80">
        <f t="shared" si="10"/>
        <v>47.95</v>
      </c>
      <c r="D80">
        <f t="shared" si="11"/>
        <v>14</v>
      </c>
      <c r="E80" t="str">
        <f t="shared" si="12"/>
        <v>N/A</v>
      </c>
      <c r="F80">
        <f t="shared" si="13"/>
        <v>50.7</v>
      </c>
      <c r="G80" t="str">
        <f t="shared" si="14"/>
        <v>N/A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4.3899999999999997</v>
      </c>
      <c r="C83">
        <f t="shared" si="10"/>
        <v>4.18</v>
      </c>
      <c r="D83">
        <f t="shared" si="11"/>
        <v>14</v>
      </c>
      <c r="E83">
        <f t="shared" si="12"/>
        <v>44</v>
      </c>
      <c r="F83">
        <f t="shared" si="13"/>
        <v>3.73</v>
      </c>
      <c r="G83">
        <f t="shared" si="14"/>
        <v>4.125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2.37</v>
      </c>
      <c r="P84" s="93">
        <v>2.0299999999999998</v>
      </c>
      <c r="Q84" s="93">
        <v>10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5.35</v>
      </c>
      <c r="C86">
        <f t="shared" si="10"/>
        <v>5.5</v>
      </c>
      <c r="D86">
        <f t="shared" si="11"/>
        <v>27</v>
      </c>
      <c r="E86">
        <f t="shared" si="12"/>
        <v>6</v>
      </c>
      <c r="F86">
        <f t="shared" si="13"/>
        <v>5.6</v>
      </c>
      <c r="G86">
        <f t="shared" si="14"/>
        <v>5.2</v>
      </c>
      <c r="H86" s="104" t="str">
        <f t="shared" si="15"/>
        <v>Short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0.312</v>
      </c>
      <c r="P87" s="93">
        <v>0.35299999999999998</v>
      </c>
      <c r="Q87" s="93">
        <v>6</v>
      </c>
      <c r="R87" s="93">
        <v>0</v>
      </c>
      <c r="S87" s="93">
        <v>0.33300000000000002</v>
      </c>
      <c r="T87" s="93">
        <v>0.312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2.14</v>
      </c>
      <c r="C90">
        <f t="shared" si="10"/>
        <v>2.2799999999999998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3.58</v>
      </c>
      <c r="P92" s="93">
        <v>3.8</v>
      </c>
      <c r="Q92" s="93" t="s">
        <v>121</v>
      </c>
      <c r="R92" s="93">
        <v>38</v>
      </c>
      <c r="S92" s="93" t="s">
        <v>121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14.9</v>
      </c>
      <c r="C93">
        <f t="shared" si="10"/>
        <v>15.7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1.3160000000000001</v>
      </c>
      <c r="C94">
        <f t="shared" si="10"/>
        <v>1.31</v>
      </c>
      <c r="D94">
        <f t="shared" si="11"/>
        <v>11</v>
      </c>
      <c r="E94">
        <f t="shared" si="12"/>
        <v>19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9.8350000000000009</v>
      </c>
      <c r="C96">
        <f t="shared" si="10"/>
        <v>9.9</v>
      </c>
      <c r="D96">
        <f t="shared" si="11"/>
        <v>29</v>
      </c>
      <c r="E96">
        <f t="shared" si="12"/>
        <v>8</v>
      </c>
      <c r="F96">
        <f t="shared" si="13"/>
        <v>9.5</v>
      </c>
      <c r="G96">
        <f t="shared" si="14"/>
        <v>9.3650000000000002</v>
      </c>
      <c r="H96" s="104" t="str">
        <f t="shared" si="15"/>
        <v>Short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2.2599999999999998</v>
      </c>
      <c r="C97">
        <f t="shared" si="10"/>
        <v>2.42</v>
      </c>
      <c r="D97">
        <f t="shared" si="11"/>
        <v>31</v>
      </c>
      <c r="E97">
        <f t="shared" si="12"/>
        <v>1</v>
      </c>
      <c r="F97">
        <f t="shared" si="13"/>
        <v>2.19</v>
      </c>
      <c r="G97">
        <f t="shared" si="14"/>
        <v>2.2799999999999998</v>
      </c>
      <c r="H97" s="104" t="str">
        <f t="shared" si="15"/>
        <v>Short</v>
      </c>
      <c r="N97" s="93" t="s">
        <v>262</v>
      </c>
      <c r="O97" s="93">
        <v>49.55</v>
      </c>
      <c r="P97" s="93">
        <v>47.95</v>
      </c>
      <c r="Q97" s="93">
        <v>14</v>
      </c>
      <c r="R97" s="93" t="s">
        <v>121</v>
      </c>
      <c r="S97" s="93">
        <v>50.7</v>
      </c>
      <c r="T97" s="93" t="s">
        <v>121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1.76</v>
      </c>
      <c r="C99">
        <f t="shared" si="10"/>
        <v>1.71</v>
      </c>
      <c r="D99">
        <f t="shared" si="11"/>
        <v>11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1.6160000000000001</v>
      </c>
      <c r="P100" s="93">
        <v>1.57</v>
      </c>
      <c r="Q100" s="93">
        <v>14</v>
      </c>
      <c r="R100" s="93">
        <v>20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4.3899999999999997</v>
      </c>
      <c r="P101" s="93">
        <v>4.18</v>
      </c>
      <c r="Q101" s="93">
        <v>14</v>
      </c>
      <c r="R101" s="93">
        <v>44</v>
      </c>
      <c r="S101" s="93">
        <v>3.73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5.35</v>
      </c>
      <c r="P104" s="93">
        <v>5.5</v>
      </c>
      <c r="Q104" s="93">
        <v>27</v>
      </c>
      <c r="R104" s="93">
        <v>6</v>
      </c>
      <c r="S104" s="93">
        <v>5.6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2.14</v>
      </c>
      <c r="P108" s="93">
        <v>2.2799999999999998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13.425000000000001</v>
      </c>
      <c r="C109">
        <f t="shared" si="10"/>
        <v>14.79</v>
      </c>
      <c r="D109">
        <f t="shared" si="11"/>
        <v>14</v>
      </c>
      <c r="E109">
        <f t="shared" si="12"/>
        <v>2</v>
      </c>
      <c r="F109">
        <f t="shared" si="13"/>
        <v>14.91</v>
      </c>
      <c r="G109">
        <f t="shared" si="14"/>
        <v>13.855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14.9</v>
      </c>
      <c r="P111" s="93">
        <v>15.7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3.68</v>
      </c>
      <c r="C112">
        <f t="shared" si="10"/>
        <v>4.12</v>
      </c>
      <c r="D112">
        <f t="shared" si="11"/>
        <v>17</v>
      </c>
      <c r="E112">
        <f t="shared" si="12"/>
        <v>4</v>
      </c>
      <c r="F112">
        <f t="shared" si="13"/>
        <v>3.492</v>
      </c>
      <c r="G112">
        <f t="shared" si="14"/>
        <v>3.8460000000000001</v>
      </c>
      <c r="H112" s="104" t="str">
        <f t="shared" si="17"/>
        <v>Short</v>
      </c>
      <c r="N112" s="93" t="s">
        <v>292</v>
      </c>
      <c r="O112" s="93">
        <v>1.3160000000000001</v>
      </c>
      <c r="P112" s="93">
        <v>1.31</v>
      </c>
      <c r="Q112" s="93">
        <v>11</v>
      </c>
      <c r="R112" s="93">
        <v>19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7.05</v>
      </c>
      <c r="C114">
        <f t="shared" si="10"/>
        <v>6.9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9.8350000000000009</v>
      </c>
      <c r="P114" s="93">
        <v>9.9</v>
      </c>
      <c r="Q114" s="93">
        <v>29</v>
      </c>
      <c r="R114" s="93">
        <v>8</v>
      </c>
      <c r="S114" s="93">
        <v>9.5</v>
      </c>
      <c r="T114" s="93">
        <v>9.3650000000000002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4.0949999999999998</v>
      </c>
      <c r="C115">
        <f t="shared" si="10"/>
        <v>3.72</v>
      </c>
      <c r="D115">
        <f t="shared" si="11"/>
        <v>3</v>
      </c>
      <c r="E115">
        <f t="shared" si="12"/>
        <v>38</v>
      </c>
      <c r="F115">
        <f t="shared" si="13"/>
        <v>3.98</v>
      </c>
      <c r="G115">
        <f t="shared" si="14"/>
        <v>3.7</v>
      </c>
      <c r="H115" s="104" t="str">
        <f t="shared" si="17"/>
        <v>Long</v>
      </c>
      <c r="N115" s="93" t="s">
        <v>298</v>
      </c>
      <c r="O115" s="93">
        <v>2.2599999999999998</v>
      </c>
      <c r="P115" s="93">
        <v>2.42</v>
      </c>
      <c r="Q115" s="93">
        <v>31</v>
      </c>
      <c r="R115" s="93">
        <v>1</v>
      </c>
      <c r="S115" s="93">
        <v>2.19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10.28</v>
      </c>
      <c r="C117">
        <f t="shared" si="10"/>
        <v>9.86</v>
      </c>
      <c r="D117">
        <f t="shared" si="11"/>
        <v>5</v>
      </c>
      <c r="E117">
        <f t="shared" si="12"/>
        <v>20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1.76</v>
      </c>
      <c r="P117" s="93">
        <v>1.71</v>
      </c>
      <c r="Q117" s="93">
        <v>11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3.98</v>
      </c>
      <c r="P118" s="93">
        <v>4.08</v>
      </c>
      <c r="Q118" s="93">
        <v>14</v>
      </c>
      <c r="R118" s="93">
        <v>2</v>
      </c>
      <c r="S118" s="93">
        <v>3.9849999999999999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7.95</v>
      </c>
      <c r="C124">
        <f t="shared" si="10"/>
        <v>8</v>
      </c>
      <c r="D124">
        <f t="shared" si="11"/>
        <v>12</v>
      </c>
      <c r="E124">
        <f t="shared" si="12"/>
        <v>5</v>
      </c>
      <c r="F124">
        <f t="shared" si="13"/>
        <v>8.15</v>
      </c>
      <c r="G124">
        <f t="shared" si="14"/>
        <v>7.7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1.1299999999999999</v>
      </c>
      <c r="C126">
        <f t="shared" si="10"/>
        <v>1.1299999999999999</v>
      </c>
      <c r="D126">
        <f t="shared" si="11"/>
        <v>14</v>
      </c>
      <c r="E126">
        <f t="shared" si="12"/>
        <v>19</v>
      </c>
      <c r="F126">
        <f t="shared" si="13"/>
        <v>1.175</v>
      </c>
      <c r="G126">
        <f t="shared" si="14"/>
        <v>1.04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0.35199999999999998</v>
      </c>
      <c r="C127">
        <f t="shared" si="10"/>
        <v>0.42699999999999999</v>
      </c>
      <c r="D127">
        <f t="shared" si="11"/>
        <v>10</v>
      </c>
      <c r="E127">
        <f t="shared" si="12"/>
        <v>0</v>
      </c>
      <c r="F127">
        <f t="shared" si="13"/>
        <v>0.376</v>
      </c>
      <c r="G127">
        <f t="shared" si="14"/>
        <v>0.35199999999999998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4.54</v>
      </c>
      <c r="C128">
        <f t="shared" si="10"/>
        <v>4.2949999999999999</v>
      </c>
      <c r="D128" t="str">
        <f t="shared" si="11"/>
        <v>N/A</v>
      </c>
      <c r="E128" t="str">
        <f t="shared" si="12"/>
        <v>N/A</v>
      </c>
      <c r="F128" t="str">
        <f t="shared" si="13"/>
        <v>N/A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13.425000000000001</v>
      </c>
      <c r="P128" s="93">
        <v>14.79</v>
      </c>
      <c r="Q128" s="93">
        <v>14</v>
      </c>
      <c r="R128" s="93">
        <v>2</v>
      </c>
      <c r="S128" s="93">
        <v>14.91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5541.6000999999997</v>
      </c>
      <c r="C129">
        <f t="shared" si="10"/>
        <v>5922.4301999999998</v>
      </c>
      <c r="D129">
        <f t="shared" si="11"/>
        <v>14</v>
      </c>
      <c r="E129">
        <f t="shared" si="12"/>
        <v>6</v>
      </c>
      <c r="F129">
        <f t="shared" si="13"/>
        <v>5828.9701999999997</v>
      </c>
      <c r="G129">
        <f t="shared" si="14"/>
        <v>5664.7997999999998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1309.45</v>
      </c>
      <c r="C130">
        <f t="shared" si="10"/>
        <v>1398.97</v>
      </c>
      <c r="D130">
        <f t="shared" si="11"/>
        <v>14</v>
      </c>
      <c r="E130">
        <f t="shared" si="12"/>
        <v>6</v>
      </c>
      <c r="F130">
        <f t="shared" si="13"/>
        <v>1374.29</v>
      </c>
      <c r="G130">
        <f t="shared" si="14"/>
        <v>1339.99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3.68</v>
      </c>
      <c r="P131" s="93">
        <v>4.12</v>
      </c>
      <c r="Q131" s="93">
        <v>17</v>
      </c>
      <c r="R131" s="93">
        <v>4</v>
      </c>
      <c r="S131" s="93">
        <v>3.492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1.8640000000000001</v>
      </c>
      <c r="P132" s="93">
        <v>1.86</v>
      </c>
      <c r="Q132" s="93">
        <v>14</v>
      </c>
      <c r="R132" s="93">
        <v>19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7.05</v>
      </c>
      <c r="P134" s="93">
        <v>6.9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2873.4299000000001</v>
      </c>
      <c r="C135">
        <f t="shared" si="19"/>
        <v>2516.8600999999999</v>
      </c>
      <c r="D135">
        <f t="shared" si="20"/>
        <v>14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4.0949999999999998</v>
      </c>
      <c r="P135" s="93">
        <v>3.72</v>
      </c>
      <c r="Q135" s="93">
        <v>3</v>
      </c>
      <c r="R135" s="93">
        <v>38</v>
      </c>
      <c r="S135" s="93">
        <v>3.98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10.28</v>
      </c>
      <c r="P137" s="93">
        <v>9.86</v>
      </c>
      <c r="Q137" s="93">
        <v>5</v>
      </c>
      <c r="R137" s="93">
        <v>20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2188.6799000000001</v>
      </c>
      <c r="C140">
        <f t="shared" si="19"/>
        <v>1998.66</v>
      </c>
      <c r="D140">
        <f t="shared" si="20"/>
        <v>14</v>
      </c>
      <c r="E140">
        <f t="shared" si="21"/>
        <v>48</v>
      </c>
      <c r="F140">
        <f t="shared" si="22"/>
        <v>2285.9198999999999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2.38</v>
      </c>
      <c r="C141">
        <f t="shared" si="19"/>
        <v>2.11</v>
      </c>
      <c r="D141">
        <f t="shared" si="20"/>
        <v>14</v>
      </c>
      <c r="E141">
        <f t="shared" si="21"/>
        <v>38</v>
      </c>
      <c r="F141">
        <f t="shared" si="22"/>
        <v>2.27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3.57</v>
      </c>
      <c r="P142" s="93">
        <v>3.35</v>
      </c>
      <c r="Q142" s="93">
        <v>11</v>
      </c>
      <c r="R142" s="93">
        <v>19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40.86</v>
      </c>
      <c r="C143">
        <f t="shared" si="19"/>
        <v>38.92</v>
      </c>
      <c r="D143">
        <f t="shared" si="20"/>
        <v>16</v>
      </c>
      <c r="E143">
        <f t="shared" si="21"/>
        <v>37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5.6000000000000001E-2</v>
      </c>
      <c r="P143" s="93">
        <v>6.8400000000000002E-2</v>
      </c>
      <c r="Q143" s="93">
        <v>29</v>
      </c>
      <c r="R143" s="93">
        <v>6</v>
      </c>
      <c r="S143" s="93">
        <v>5.5E-2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3083.0601000000001</v>
      </c>
      <c r="C146">
        <f t="shared" si="19"/>
        <v>2777.3301000000001</v>
      </c>
      <c r="D146">
        <f t="shared" si="20"/>
        <v>12</v>
      </c>
      <c r="E146">
        <f t="shared" si="21"/>
        <v>36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7.95</v>
      </c>
      <c r="P146" s="93">
        <v>8</v>
      </c>
      <c r="Q146" s="93">
        <v>12</v>
      </c>
      <c r="R146" s="93">
        <v>5</v>
      </c>
      <c r="S146" s="93">
        <v>8.15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1.1299999999999999</v>
      </c>
      <c r="P148" s="93">
        <v>1.1299999999999999</v>
      </c>
      <c r="Q148" s="93">
        <v>14</v>
      </c>
      <c r="R148" s="93">
        <v>19</v>
      </c>
      <c r="S148" s="93">
        <v>1.175</v>
      </c>
      <c r="T148" s="93">
        <v>1.04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0.35199999999999998</v>
      </c>
      <c r="P149" s="93">
        <v>0.42699999999999999</v>
      </c>
      <c r="Q149" s="93">
        <v>10</v>
      </c>
      <c r="R149" s="93">
        <v>0</v>
      </c>
      <c r="S149" s="93">
        <v>0.376</v>
      </c>
      <c r="T149" s="93">
        <v>0.35199999999999998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4.54</v>
      </c>
      <c r="P150" s="93">
        <v>4.2949999999999999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1.9</v>
      </c>
      <c r="C151">
        <f t="shared" si="19"/>
        <v>1.67</v>
      </c>
      <c r="D151">
        <f t="shared" si="20"/>
        <v>9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5541.6000999999997</v>
      </c>
      <c r="P151" s="93">
        <v>5922.4301999999998</v>
      </c>
      <c r="Q151" s="93">
        <v>14</v>
      </c>
      <c r="R151" s="93">
        <v>6</v>
      </c>
      <c r="S151" s="93">
        <v>5828.9701999999997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10621.2305</v>
      </c>
      <c r="P152" s="93">
        <v>10403.7598</v>
      </c>
      <c r="Q152" s="93">
        <v>12</v>
      </c>
      <c r="R152" s="93">
        <v>35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0.31850000000000001</v>
      </c>
      <c r="C153">
        <f t="shared" si="19"/>
        <v>0.3175</v>
      </c>
      <c r="D153">
        <f t="shared" si="20"/>
        <v>3</v>
      </c>
      <c r="E153">
        <f t="shared" si="21"/>
        <v>19</v>
      </c>
      <c r="F153">
        <f t="shared" si="22"/>
        <v>0.33850000000000002</v>
      </c>
      <c r="G153">
        <f t="shared" si="23"/>
        <v>0.32100000000000001</v>
      </c>
      <c r="H153" s="93"/>
      <c r="N153" s="93" t="s">
        <v>399</v>
      </c>
      <c r="O153" s="93">
        <v>4598.9701999999997</v>
      </c>
      <c r="P153" s="93">
        <v>4977.4502000000002</v>
      </c>
      <c r="Q153" s="93">
        <v>12</v>
      </c>
      <c r="R153" s="93">
        <v>2</v>
      </c>
      <c r="S153" s="93">
        <v>4954.46</v>
      </c>
      <c r="T153" s="93">
        <v>4714.1298999999999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4.4800000000000004</v>
      </c>
      <c r="C154">
        <f t="shared" si="19"/>
        <v>4.9400000000000004</v>
      </c>
      <c r="D154">
        <f t="shared" si="20"/>
        <v>14</v>
      </c>
      <c r="E154">
        <f t="shared" si="21"/>
        <v>1</v>
      </c>
      <c r="F154">
        <f t="shared" si="22"/>
        <v>4.46</v>
      </c>
      <c r="G154">
        <f t="shared" si="23"/>
        <v>4.45</v>
      </c>
      <c r="H154" s="93"/>
      <c r="N154" s="93" t="s">
        <v>401</v>
      </c>
      <c r="O154" s="93">
        <v>9699.3495999999996</v>
      </c>
      <c r="P154" s="93">
        <v>8876.5498000000007</v>
      </c>
      <c r="Q154" s="93">
        <v>12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6686.9102000000003</v>
      </c>
      <c r="P155" s="93">
        <v>6374.0600999999997</v>
      </c>
      <c r="Q155" s="93">
        <v>25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11468.5195</v>
      </c>
      <c r="P156" s="93">
        <v>12813.3799</v>
      </c>
      <c r="Q156" s="93">
        <v>15</v>
      </c>
      <c r="R156" s="93">
        <v>3</v>
      </c>
      <c r="S156" s="93">
        <v>11060.8799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6233.5497999999998</v>
      </c>
      <c r="P157" s="93">
        <v>5706.52</v>
      </c>
      <c r="Q157" s="93">
        <v>13</v>
      </c>
      <c r="R157" s="93">
        <v>17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11943.8799</v>
      </c>
      <c r="P158" s="93">
        <v>11612.0996</v>
      </c>
      <c r="Q158" s="93">
        <v>15</v>
      </c>
      <c r="R158" s="93">
        <v>35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5.84</v>
      </c>
      <c r="C159">
        <f t="shared" si="19"/>
        <v>5.68</v>
      </c>
      <c r="D159">
        <f t="shared" si="20"/>
        <v>14</v>
      </c>
      <c r="E159">
        <f t="shared" si="21"/>
        <v>37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5338.8397999999997</v>
      </c>
      <c r="P159" s="93">
        <v>5093</v>
      </c>
      <c r="Q159" s="93">
        <v>10</v>
      </c>
      <c r="R159" s="93">
        <v>44</v>
      </c>
      <c r="S159" s="93">
        <v>5397.71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6811.7798000000003</v>
      </c>
      <c r="P160" s="93">
        <v>6591.7798000000003</v>
      </c>
      <c r="Q160" s="93">
        <v>10</v>
      </c>
      <c r="R160" s="93">
        <v>36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1309.45</v>
      </c>
      <c r="P161" s="93">
        <v>1398.97</v>
      </c>
      <c r="Q161" s="93">
        <v>14</v>
      </c>
      <c r="R161" s="93">
        <v>6</v>
      </c>
      <c r="S161" s="93">
        <v>1374.29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</v>
      </c>
      <c r="C162">
        <f t="shared" si="19"/>
        <v>1.35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3.32</v>
      </c>
      <c r="C163">
        <f t="shared" si="19"/>
        <v>3.07</v>
      </c>
      <c r="D163">
        <f t="shared" si="20"/>
        <v>14</v>
      </c>
      <c r="E163">
        <f t="shared" si="21"/>
        <v>20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4632.5600999999997</v>
      </c>
      <c r="P163" s="93">
        <v>4557.1899000000003</v>
      </c>
      <c r="Q163" s="93">
        <v>12</v>
      </c>
      <c r="R163" s="93">
        <v>46</v>
      </c>
      <c r="S163" s="93">
        <v>4883.0497999999998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6364.1899000000003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2873.4299000000001</v>
      </c>
      <c r="P168" s="93">
        <v>2516.8600999999999</v>
      </c>
      <c r="Q168" s="93">
        <v>14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406</v>
      </c>
      <c r="C170">
        <f t="shared" si="19"/>
        <v>414</v>
      </c>
      <c r="D170" t="str">
        <f t="shared" si="20"/>
        <v>N/A</v>
      </c>
      <c r="E170">
        <f t="shared" si="21"/>
        <v>6</v>
      </c>
      <c r="F170" t="str">
        <f t="shared" si="22"/>
        <v>N/A</v>
      </c>
      <c r="G170">
        <f t="shared" si="23"/>
        <v>396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9960.1504000000004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1.65</v>
      </c>
      <c r="C173">
        <f t="shared" si="19"/>
        <v>1.61</v>
      </c>
      <c r="D173">
        <f t="shared" si="20"/>
        <v>14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2188.6799000000001</v>
      </c>
      <c r="P174" s="93">
        <v>1998.66</v>
      </c>
      <c r="Q174" s="93">
        <v>14</v>
      </c>
      <c r="R174" s="93">
        <v>48</v>
      </c>
      <c r="S174" s="93">
        <v>2285.9198999999999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2.38</v>
      </c>
      <c r="P175" s="93">
        <v>2.11</v>
      </c>
      <c r="Q175" s="93">
        <v>14</v>
      </c>
      <c r="R175" s="93">
        <v>38</v>
      </c>
      <c r="S175" s="93">
        <v>2.27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40.86</v>
      </c>
      <c r="P177" s="93">
        <v>38.92</v>
      </c>
      <c r="Q177" s="93">
        <v>16</v>
      </c>
      <c r="R177" s="93">
        <v>37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0.38750000000000001</v>
      </c>
      <c r="P178" s="93">
        <v>0.38400000000000001</v>
      </c>
      <c r="Q178" s="93">
        <v>15</v>
      </c>
      <c r="R178" s="93">
        <v>19</v>
      </c>
      <c r="S178" s="93">
        <v>0.40500000000000003</v>
      </c>
      <c r="T178" s="93">
        <v>0.35799999999999998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3083.0601000000001</v>
      </c>
      <c r="P181" s="93">
        <v>2777.3301000000001</v>
      </c>
      <c r="Q181" s="93">
        <v>12</v>
      </c>
      <c r="R181" s="93">
        <v>36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0.41399999999999998</v>
      </c>
      <c r="C182">
        <f t="shared" si="19"/>
        <v>0.46300000000000002</v>
      </c>
      <c r="D182">
        <f t="shared" si="20"/>
        <v>11</v>
      </c>
      <c r="E182">
        <f t="shared" si="21"/>
        <v>0</v>
      </c>
      <c r="F182">
        <f t="shared" si="22"/>
        <v>0.433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1.18</v>
      </c>
      <c r="C184">
        <f t="shared" si="19"/>
        <v>1.1579999999999999</v>
      </c>
      <c r="D184">
        <f t="shared" si="20"/>
        <v>9</v>
      </c>
      <c r="E184">
        <f t="shared" si="21"/>
        <v>20</v>
      </c>
      <c r="F184">
        <f t="shared" si="22"/>
        <v>1.23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</v>
      </c>
      <c r="C185">
        <f t="shared" si="19"/>
        <v>6.8</v>
      </c>
      <c r="D185">
        <f t="shared" si="20"/>
        <v>26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1.9</v>
      </c>
      <c r="P186" s="93">
        <v>1.67</v>
      </c>
      <c r="Q186" s="93">
        <v>9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0.31850000000000001</v>
      </c>
      <c r="P188" s="93">
        <v>0.3175</v>
      </c>
      <c r="Q188" s="93">
        <v>3</v>
      </c>
      <c r="R188" s="93">
        <v>19</v>
      </c>
      <c r="S188" s="93">
        <v>0.33850000000000002</v>
      </c>
      <c r="T188" s="93">
        <v>0.32100000000000001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4.4800000000000004</v>
      </c>
      <c r="P189" s="93">
        <v>4.9400000000000004</v>
      </c>
      <c r="Q189" s="93">
        <v>14</v>
      </c>
      <c r="R189" s="93">
        <v>1</v>
      </c>
      <c r="S189" s="93">
        <v>4.46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24.55</v>
      </c>
      <c r="C190">
        <f t="shared" si="19"/>
        <v>23.1</v>
      </c>
      <c r="D190">
        <f t="shared" si="20"/>
        <v>17</v>
      </c>
      <c r="E190">
        <f t="shared" si="21"/>
        <v>37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6.68</v>
      </c>
      <c r="P192" s="93">
        <v>5.72</v>
      </c>
      <c r="Q192" s="93">
        <v>13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5.84</v>
      </c>
      <c r="P194" s="93">
        <v>5.68</v>
      </c>
      <c r="Q194" s="93">
        <v>14</v>
      </c>
      <c r="R194" s="93">
        <v>37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1.54</v>
      </c>
      <c r="C195">
        <f t="shared" si="19"/>
        <v>1.36</v>
      </c>
      <c r="D195">
        <f t="shared" si="20"/>
        <v>15</v>
      </c>
      <c r="E195">
        <f t="shared" si="21"/>
        <v>38</v>
      </c>
      <c r="F195">
        <f t="shared" si="22"/>
        <v>1.284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6.05</v>
      </c>
      <c r="C197">
        <f t="shared" ref="C197:C260" si="26">VLOOKUP($A197,$N$5:$U$375,3,FALSE)</f>
        <v>6.0250000000000004</v>
      </c>
      <c r="D197">
        <f t="shared" ref="D197:D260" si="27">VLOOKUP($A197,$N$5:$U$375,4,FALSE)</f>
        <v>14</v>
      </c>
      <c r="E197">
        <f t="shared" ref="E197:E260" si="28">VLOOKUP($A197,$N$5:$U$375,5,FALSE)</f>
        <v>50</v>
      </c>
      <c r="F197">
        <f t="shared" ref="F197:F260" si="29">VLOOKUP($A197,$N$5:$U$375,6,FALSE)</f>
        <v>6.17</v>
      </c>
      <c r="G197">
        <f t="shared" ref="G197:G260" si="30">VLOOKUP($A197,$N$5:$U$375,7,FALSE)</f>
        <v>7.21</v>
      </c>
      <c r="H197" s="93"/>
      <c r="N197" s="93" t="s">
        <v>419</v>
      </c>
      <c r="O197" s="93">
        <v>1.5</v>
      </c>
      <c r="P197" s="93">
        <v>1.35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47</v>
      </c>
      <c r="D198">
        <f t="shared" si="27"/>
        <v>36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3.32</v>
      </c>
      <c r="P198" s="93">
        <v>3.07</v>
      </c>
      <c r="Q198" s="93">
        <v>14</v>
      </c>
      <c r="R198" s="93">
        <v>20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1.2849999999999999</v>
      </c>
      <c r="C199">
        <f t="shared" si="26"/>
        <v>1.4650000000000001</v>
      </c>
      <c r="D199">
        <f t="shared" si="27"/>
        <v>31</v>
      </c>
      <c r="E199">
        <f t="shared" si="28"/>
        <v>3</v>
      </c>
      <c r="F199">
        <f t="shared" si="29"/>
        <v>1.1499999999999999</v>
      </c>
      <c r="G199">
        <f t="shared" si="30"/>
        <v>1.26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0.26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0.34050000000000002</v>
      </c>
      <c r="P202" s="93">
        <v>0.33800000000000002</v>
      </c>
      <c r="Q202" s="93">
        <v>11</v>
      </c>
      <c r="R202" s="93">
        <v>19</v>
      </c>
      <c r="S202" s="93">
        <v>0.34499999999999997</v>
      </c>
      <c r="T202" s="93">
        <v>0.29199999999999998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2.12</v>
      </c>
      <c r="C203">
        <f t="shared" si="26"/>
        <v>2.14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3.76</v>
      </c>
      <c r="C204">
        <f t="shared" si="26"/>
        <v>4.01</v>
      </c>
      <c r="D204">
        <f t="shared" si="27"/>
        <v>14</v>
      </c>
      <c r="E204">
        <f t="shared" si="28"/>
        <v>2</v>
      </c>
      <c r="F204">
        <f t="shared" si="29"/>
        <v>3.75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406</v>
      </c>
      <c r="P206" s="93">
        <v>414</v>
      </c>
      <c r="Q206" s="93" t="s">
        <v>121</v>
      </c>
      <c r="R206" s="93">
        <v>6</v>
      </c>
      <c r="S206" s="93" t="s">
        <v>121</v>
      </c>
      <c r="T206" s="93">
        <v>396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0.76500000000000001</v>
      </c>
      <c r="C209">
        <f t="shared" si="26"/>
        <v>0.72</v>
      </c>
      <c r="D209">
        <f t="shared" si="27"/>
        <v>15</v>
      </c>
      <c r="E209" t="str">
        <f t="shared" si="28"/>
        <v>N/A</v>
      </c>
      <c r="F209">
        <f t="shared" si="29"/>
        <v>0.65500000000000003</v>
      </c>
      <c r="G209" t="str">
        <f t="shared" si="30"/>
        <v>N/A</v>
      </c>
      <c r="H209" s="93"/>
      <c r="N209" s="93" t="s">
        <v>434</v>
      </c>
      <c r="O209" s="93">
        <v>1.65</v>
      </c>
      <c r="P209" s="93">
        <v>1.61</v>
      </c>
      <c r="Q209" s="93">
        <v>14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</v>
      </c>
      <c r="C211">
        <f t="shared" si="26"/>
        <v>9.16</v>
      </c>
      <c r="D211">
        <f t="shared" si="27"/>
        <v>23</v>
      </c>
      <c r="E211">
        <f t="shared" si="28"/>
        <v>1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2.41</v>
      </c>
      <c r="C212">
        <f t="shared" si="26"/>
        <v>2.41</v>
      </c>
      <c r="D212">
        <f t="shared" si="27"/>
        <v>15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34</v>
      </c>
      <c r="C213">
        <f t="shared" si="26"/>
        <v>31.8</v>
      </c>
      <c r="D213">
        <f t="shared" si="27"/>
        <v>0</v>
      </c>
      <c r="E213">
        <f t="shared" si="28"/>
        <v>18</v>
      </c>
      <c r="F213">
        <f t="shared" si="29"/>
        <v>34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3.2149999999999999</v>
      </c>
      <c r="C217">
        <f t="shared" si="26"/>
        <v>3.13</v>
      </c>
      <c r="D217">
        <f t="shared" si="27"/>
        <v>14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0.41399999999999998</v>
      </c>
      <c r="P217" s="93">
        <v>0.46300000000000002</v>
      </c>
      <c r="Q217" s="93">
        <v>11</v>
      </c>
      <c r="R217" s="93">
        <v>0</v>
      </c>
      <c r="S217" s="93">
        <v>0.433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0.59</v>
      </c>
      <c r="C218">
        <f t="shared" si="26"/>
        <v>0.56499999999999995</v>
      </c>
      <c r="D218">
        <f t="shared" si="27"/>
        <v>29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1.18</v>
      </c>
      <c r="P219" s="93">
        <v>1.1579999999999999</v>
      </c>
      <c r="Q219" s="93">
        <v>9</v>
      </c>
      <c r="R219" s="93">
        <v>20</v>
      </c>
      <c r="S219" s="93">
        <v>1.23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</v>
      </c>
      <c r="P220" s="93">
        <v>6.8</v>
      </c>
      <c r="Q220" s="93">
        <v>26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38</v>
      </c>
      <c r="C222">
        <f t="shared" si="26"/>
        <v>40</v>
      </c>
      <c r="D222" t="str">
        <f t="shared" si="27"/>
        <v>N/A</v>
      </c>
      <c r="E222">
        <f t="shared" si="28"/>
        <v>9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6.7</v>
      </c>
      <c r="C223">
        <f t="shared" si="26"/>
        <v>6.5</v>
      </c>
      <c r="D223">
        <f t="shared" si="27"/>
        <v>18</v>
      </c>
      <c r="E223">
        <f t="shared" si="28"/>
        <v>43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2.63</v>
      </c>
      <c r="C224">
        <f t="shared" si="26"/>
        <v>2.5</v>
      </c>
      <c r="D224">
        <f t="shared" si="27"/>
        <v>22</v>
      </c>
      <c r="E224">
        <f t="shared" si="28"/>
        <v>38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24.55</v>
      </c>
      <c r="P225" s="93">
        <v>23.1</v>
      </c>
      <c r="Q225" s="93">
        <v>17</v>
      </c>
      <c r="R225" s="93">
        <v>37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0.54</v>
      </c>
      <c r="C226">
        <f t="shared" si="26"/>
        <v>0.58499999999999996</v>
      </c>
      <c r="D226" t="str">
        <f t="shared" si="27"/>
        <v>N/A</v>
      </c>
      <c r="E226">
        <f t="shared" si="28"/>
        <v>7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23.24</v>
      </c>
      <c r="C227">
        <f t="shared" si="26"/>
        <v>23.14</v>
      </c>
      <c r="D227">
        <f t="shared" si="27"/>
        <v>14</v>
      </c>
      <c r="E227" t="str">
        <f t="shared" si="28"/>
        <v>N/A</v>
      </c>
      <c r="F227">
        <f t="shared" si="29"/>
        <v>23.66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3.06</v>
      </c>
      <c r="C230">
        <f t="shared" si="26"/>
        <v>3.09</v>
      </c>
      <c r="D230" t="str">
        <f t="shared" si="27"/>
        <v>N/A</v>
      </c>
      <c r="E230">
        <f t="shared" si="28"/>
        <v>23</v>
      </c>
      <c r="F230" t="str">
        <f t="shared" si="29"/>
        <v>N/A</v>
      </c>
      <c r="G230">
        <f t="shared" si="30"/>
        <v>2.94</v>
      </c>
      <c r="H230" s="93"/>
      <c r="N230" s="93" t="s">
        <v>476</v>
      </c>
      <c r="O230" s="93">
        <v>1.54</v>
      </c>
      <c r="P230" s="93">
        <v>1.36</v>
      </c>
      <c r="Q230" s="93">
        <v>15</v>
      </c>
      <c r="R230" s="93">
        <v>38</v>
      </c>
      <c r="S230" s="93">
        <v>1.284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35</v>
      </c>
      <c r="C232">
        <f t="shared" si="26"/>
        <v>35.5</v>
      </c>
      <c r="D232">
        <f t="shared" si="27"/>
        <v>14</v>
      </c>
      <c r="E232">
        <f t="shared" si="28"/>
        <v>7</v>
      </c>
      <c r="F232">
        <f t="shared" si="29"/>
        <v>37.28</v>
      </c>
      <c r="G232">
        <f t="shared" si="30"/>
        <v>34.1</v>
      </c>
      <c r="H232" s="93"/>
      <c r="N232" s="93" t="s">
        <v>480</v>
      </c>
      <c r="O232" s="93">
        <v>6.05</v>
      </c>
      <c r="P232" s="93">
        <v>6.0250000000000004</v>
      </c>
      <c r="Q232" s="93">
        <v>14</v>
      </c>
      <c r="R232" s="93">
        <v>50</v>
      </c>
      <c r="S232" s="93">
        <v>6.17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</v>
      </c>
      <c r="C233">
        <f t="shared" si="26"/>
        <v>3.58</v>
      </c>
      <c r="D233" t="str">
        <f t="shared" si="27"/>
        <v>N/A</v>
      </c>
      <c r="E233" t="str">
        <f t="shared" si="28"/>
        <v>N/A</v>
      </c>
      <c r="F233" t="str">
        <f t="shared" si="29"/>
        <v>N/A</v>
      </c>
      <c r="G233" t="str">
        <f t="shared" si="30"/>
        <v>N/A</v>
      </c>
      <c r="H233" s="93"/>
      <c r="N233" s="93" t="s">
        <v>482</v>
      </c>
      <c r="O233" s="93">
        <v>47.6</v>
      </c>
      <c r="P233" s="93">
        <v>47</v>
      </c>
      <c r="Q233" s="93">
        <v>36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1.25</v>
      </c>
      <c r="C234">
        <f t="shared" si="26"/>
        <v>1.39</v>
      </c>
      <c r="D234" t="str">
        <f t="shared" si="27"/>
        <v>N/A</v>
      </c>
      <c r="E234">
        <f t="shared" si="28"/>
        <v>3</v>
      </c>
      <c r="F234" t="str">
        <f t="shared" si="29"/>
        <v>N/A</v>
      </c>
      <c r="G234">
        <f t="shared" si="30"/>
        <v>1.27</v>
      </c>
      <c r="H234" s="93"/>
      <c r="N234" s="93" t="s">
        <v>484</v>
      </c>
      <c r="O234" s="93">
        <v>1.2849999999999999</v>
      </c>
      <c r="P234" s="93">
        <v>1.4650000000000001</v>
      </c>
      <c r="Q234" s="93">
        <v>31</v>
      </c>
      <c r="R234" s="93">
        <v>3</v>
      </c>
      <c r="S234" s="93">
        <v>1.1499999999999999</v>
      </c>
      <c r="T234" s="93">
        <v>1.26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0.26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2.12</v>
      </c>
      <c r="P238" s="93">
        <v>2.14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3.76</v>
      </c>
      <c r="P239" s="93">
        <v>4.01</v>
      </c>
      <c r="Q239" s="93">
        <v>14</v>
      </c>
      <c r="R239" s="93">
        <v>2</v>
      </c>
      <c r="S239" s="93">
        <v>3.75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</v>
      </c>
      <c r="C242">
        <f t="shared" si="26"/>
        <v>0.77</v>
      </c>
      <c r="D242">
        <f t="shared" si="27"/>
        <v>14</v>
      </c>
      <c r="E242">
        <f t="shared" si="28"/>
        <v>37</v>
      </c>
      <c r="F242">
        <f t="shared" si="29"/>
        <v>0.84799999999999998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37.75</v>
      </c>
      <c r="C245">
        <f t="shared" si="26"/>
        <v>39.4</v>
      </c>
      <c r="D245">
        <f t="shared" si="27"/>
        <v>14</v>
      </c>
      <c r="E245">
        <f t="shared" si="28"/>
        <v>0</v>
      </c>
      <c r="F245">
        <f t="shared" si="29"/>
        <v>38.6</v>
      </c>
      <c r="G245">
        <f t="shared" si="30"/>
        <v>37.75</v>
      </c>
      <c r="H245" s="93"/>
      <c r="N245" s="93" t="s">
        <v>505</v>
      </c>
      <c r="O245" s="93">
        <v>0.76500000000000001</v>
      </c>
      <c r="P245" s="93">
        <v>0.72</v>
      </c>
      <c r="Q245" s="93">
        <v>15</v>
      </c>
      <c r="R245" s="93" t="s">
        <v>121</v>
      </c>
      <c r="S245" s="93">
        <v>0.65500000000000003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38.5</v>
      </c>
      <c r="C246">
        <f t="shared" si="26"/>
        <v>37.6</v>
      </c>
      <c r="D246">
        <f t="shared" si="27"/>
        <v>14</v>
      </c>
      <c r="E246" t="str">
        <f t="shared" si="28"/>
        <v>N/A</v>
      </c>
      <c r="F246">
        <f t="shared" si="29"/>
        <v>36.799999999999997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2.4</v>
      </c>
      <c r="C247">
        <f t="shared" si="26"/>
        <v>2.2599999999999998</v>
      </c>
      <c r="D247">
        <f t="shared" si="27"/>
        <v>13</v>
      </c>
      <c r="E247">
        <f t="shared" si="28"/>
        <v>24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</v>
      </c>
      <c r="P247" s="93">
        <v>9.16</v>
      </c>
      <c r="Q247" s="93">
        <v>23</v>
      </c>
      <c r="R247" s="93">
        <v>1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2.41</v>
      </c>
      <c r="P248" s="93">
        <v>2.41</v>
      </c>
      <c r="Q248" s="93">
        <v>15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34</v>
      </c>
      <c r="P249" s="93">
        <v>31.8</v>
      </c>
      <c r="Q249" s="93">
        <v>0</v>
      </c>
      <c r="R249" s="93">
        <v>18</v>
      </c>
      <c r="S249" s="93">
        <v>34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18.170000000000002</v>
      </c>
      <c r="C251">
        <f t="shared" si="26"/>
        <v>18.64</v>
      </c>
      <c r="D251">
        <f t="shared" si="27"/>
        <v>14</v>
      </c>
      <c r="E251">
        <f t="shared" si="28"/>
        <v>1</v>
      </c>
      <c r="F251">
        <f t="shared" si="29"/>
        <v>17.78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10.8</v>
      </c>
      <c r="C252">
        <f t="shared" si="26"/>
        <v>12.68</v>
      </c>
      <c r="D252">
        <f t="shared" si="27"/>
        <v>14</v>
      </c>
      <c r="E252">
        <f t="shared" si="28"/>
        <v>2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0.84799999999999998</v>
      </c>
      <c r="C253">
        <f t="shared" si="26"/>
        <v>0.87</v>
      </c>
      <c r="D253" t="str">
        <f t="shared" si="27"/>
        <v>N/A</v>
      </c>
      <c r="E253">
        <f t="shared" si="28"/>
        <v>19</v>
      </c>
      <c r="F253" t="str">
        <f t="shared" si="29"/>
        <v>N/A</v>
      </c>
      <c r="G253">
        <f t="shared" si="30"/>
        <v>0.82799999999999996</v>
      </c>
      <c r="H253" s="93"/>
      <c r="N253" s="93" t="s">
        <v>521</v>
      </c>
      <c r="O253" s="93">
        <v>3.2149999999999999</v>
      </c>
      <c r="P253" s="93">
        <v>3.13</v>
      </c>
      <c r="Q253" s="93">
        <v>14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0.59</v>
      </c>
      <c r="P254" s="93">
        <v>0.56499999999999995</v>
      </c>
      <c r="Q254" s="93">
        <v>29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3.77</v>
      </c>
      <c r="C255">
        <f t="shared" si="26"/>
        <v>3.6</v>
      </c>
      <c r="D255">
        <f t="shared" si="27"/>
        <v>27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7.95</v>
      </c>
      <c r="C258">
        <f t="shared" si="26"/>
        <v>8.7799999999999994</v>
      </c>
      <c r="D258">
        <f t="shared" si="27"/>
        <v>17</v>
      </c>
      <c r="E258">
        <f t="shared" si="28"/>
        <v>0</v>
      </c>
      <c r="F258">
        <f t="shared" si="29"/>
        <v>7.4619999999999997</v>
      </c>
      <c r="G258">
        <f t="shared" si="30"/>
        <v>7.95</v>
      </c>
      <c r="H258" s="93"/>
      <c r="N258" s="93" t="s">
        <v>530</v>
      </c>
      <c r="O258" s="93">
        <v>38</v>
      </c>
      <c r="P258" s="93">
        <v>40</v>
      </c>
      <c r="Q258" s="93" t="s">
        <v>121</v>
      </c>
      <c r="R258" s="93">
        <v>9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6.7</v>
      </c>
      <c r="P259" s="93">
        <v>6.5</v>
      </c>
      <c r="Q259" s="93">
        <v>18</v>
      </c>
      <c r="R259" s="93">
        <v>43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8.8800000000000008</v>
      </c>
      <c r="C260">
        <f t="shared" si="26"/>
        <v>8.23</v>
      </c>
      <c r="D260">
        <f t="shared" si="27"/>
        <v>27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2.63</v>
      </c>
      <c r="P260" s="93">
        <v>2.5</v>
      </c>
      <c r="Q260" s="93">
        <v>22</v>
      </c>
      <c r="R260" s="93">
        <v>38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8.3000000000000007</v>
      </c>
      <c r="C262">
        <f t="shared" si="33"/>
        <v>8.1</v>
      </c>
      <c r="D262">
        <f t="shared" si="34"/>
        <v>7</v>
      </c>
      <c r="E262" t="str">
        <f t="shared" si="35"/>
        <v>N/A</v>
      </c>
      <c r="F262">
        <f t="shared" si="36"/>
        <v>8.36</v>
      </c>
      <c r="G262" t="str">
        <f t="shared" si="37"/>
        <v>N/A</v>
      </c>
      <c r="H262" s="93"/>
      <c r="N262" s="93" t="s">
        <v>538</v>
      </c>
      <c r="O262" s="93">
        <v>0.54</v>
      </c>
      <c r="P262" s="93">
        <v>0.58499999999999996</v>
      </c>
      <c r="Q262" s="93" t="s">
        <v>121</v>
      </c>
      <c r="R262" s="93">
        <v>7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23.24</v>
      </c>
      <c r="P263" s="93">
        <v>23.14</v>
      </c>
      <c r="Q263" s="93">
        <v>14</v>
      </c>
      <c r="R263" s="93" t="s">
        <v>121</v>
      </c>
      <c r="S263" s="93">
        <v>23.66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4.37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14.3</v>
      </c>
      <c r="C266">
        <f t="shared" si="33"/>
        <v>14.1</v>
      </c>
      <c r="D266">
        <f t="shared" si="34"/>
        <v>3</v>
      </c>
      <c r="E266">
        <f t="shared" si="35"/>
        <v>38</v>
      </c>
      <c r="F266">
        <f t="shared" si="36"/>
        <v>14.7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4.0999999999999996</v>
      </c>
      <c r="C267">
        <f t="shared" si="33"/>
        <v>3.59</v>
      </c>
      <c r="D267">
        <f t="shared" si="34"/>
        <v>14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3.06</v>
      </c>
      <c r="P267" s="93">
        <v>3.09</v>
      </c>
      <c r="Q267" s="93" t="s">
        <v>121</v>
      </c>
      <c r="R267" s="93">
        <v>23</v>
      </c>
      <c r="S267" s="93" t="s">
        <v>121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35</v>
      </c>
      <c r="P269" s="93">
        <v>35.5</v>
      </c>
      <c r="Q269" s="93">
        <v>14</v>
      </c>
      <c r="R269" s="93">
        <v>7</v>
      </c>
      <c r="S269" s="93">
        <v>37.28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8651.4902000000002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0.29599999999999999</v>
      </c>
      <c r="C271">
        <f t="shared" si="33"/>
        <v>0.35499999999999998</v>
      </c>
      <c r="D271">
        <f t="shared" si="34"/>
        <v>12</v>
      </c>
      <c r="E271">
        <f t="shared" si="35"/>
        <v>5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</v>
      </c>
      <c r="P272" s="93">
        <v>3.58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1.25</v>
      </c>
      <c r="P273" s="93">
        <v>1.39</v>
      </c>
      <c r="Q273" s="93" t="s">
        <v>121</v>
      </c>
      <c r="R273" s="93">
        <v>3</v>
      </c>
      <c r="S273" s="93" t="s">
        <v>121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7.54</v>
      </c>
      <c r="C274">
        <f t="shared" si="33"/>
        <v>7.34</v>
      </c>
      <c r="D274">
        <f t="shared" si="34"/>
        <v>14</v>
      </c>
      <c r="E274">
        <f t="shared" si="35"/>
        <v>19</v>
      </c>
      <c r="F274">
        <f t="shared" si="36"/>
        <v>7.38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1.59</v>
      </c>
      <c r="C276">
        <f t="shared" si="33"/>
        <v>1.54</v>
      </c>
      <c r="D276">
        <f t="shared" si="34"/>
        <v>14</v>
      </c>
      <c r="E276">
        <f t="shared" si="35"/>
        <v>37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4333.8999000000003</v>
      </c>
      <c r="C279">
        <f t="shared" si="33"/>
        <v>3943.76</v>
      </c>
      <c r="D279">
        <f t="shared" si="34"/>
        <v>12</v>
      </c>
      <c r="E279">
        <f t="shared" si="35"/>
        <v>46</v>
      </c>
      <c r="F279">
        <f t="shared" si="36"/>
        <v>4519.7002000000002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2.61</v>
      </c>
      <c r="P280" s="93">
        <v>2.66</v>
      </c>
      <c r="Q280" s="93" t="s">
        <v>121</v>
      </c>
      <c r="R280" s="93">
        <v>41</v>
      </c>
      <c r="S280" s="93" t="s">
        <v>121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14.3</v>
      </c>
      <c r="C282">
        <f t="shared" si="33"/>
        <v>15</v>
      </c>
      <c r="D282">
        <f t="shared" si="34"/>
        <v>26</v>
      </c>
      <c r="E282">
        <f t="shared" si="35"/>
        <v>8</v>
      </c>
      <c r="F282">
        <f t="shared" si="36"/>
        <v>14.3</v>
      </c>
      <c r="G282">
        <f t="shared" si="37"/>
        <v>14.9</v>
      </c>
      <c r="H282" s="93"/>
      <c r="N282" s="93" t="s">
        <v>570</v>
      </c>
      <c r="O282" s="93">
        <v>0.8</v>
      </c>
      <c r="P282" s="93">
        <v>0.77</v>
      </c>
      <c r="Q282" s="93">
        <v>14</v>
      </c>
      <c r="R282" s="93">
        <v>37</v>
      </c>
      <c r="S282" s="93">
        <v>0.84799999999999998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1.56</v>
      </c>
      <c r="C283">
        <f t="shared" si="33"/>
        <v>0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29.8</v>
      </c>
      <c r="P283" s="93">
        <v>27.4</v>
      </c>
      <c r="Q283" s="93">
        <v>6</v>
      </c>
      <c r="R283" s="93" t="s">
        <v>121</v>
      </c>
      <c r="S283" s="93">
        <v>28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37.75</v>
      </c>
      <c r="P286" s="93">
        <v>39.4</v>
      </c>
      <c r="Q286" s="93">
        <v>14</v>
      </c>
      <c r="R286" s="93">
        <v>0</v>
      </c>
      <c r="S286" s="93">
        <v>38.6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0.30599999999999999</v>
      </c>
      <c r="C287">
        <f t="shared" si="33"/>
        <v>0.32</v>
      </c>
      <c r="D287">
        <f t="shared" si="34"/>
        <v>9</v>
      </c>
      <c r="E287">
        <f t="shared" si="35"/>
        <v>1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38.5</v>
      </c>
      <c r="P287" s="93">
        <v>37.6</v>
      </c>
      <c r="Q287" s="93">
        <v>14</v>
      </c>
      <c r="R287" s="93" t="s">
        <v>121</v>
      </c>
      <c r="S287" s="93">
        <v>36.799999999999997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2.4</v>
      </c>
      <c r="P288" s="93">
        <v>2.2599999999999998</v>
      </c>
      <c r="Q288" s="93">
        <v>13</v>
      </c>
      <c r="R288" s="93">
        <v>24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1.41</v>
      </c>
      <c r="P289" s="93">
        <v>1.3540000000000001</v>
      </c>
      <c r="Q289" s="93">
        <v>3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1.605</v>
      </c>
      <c r="C290">
        <f t="shared" si="33"/>
        <v>1.51</v>
      </c>
      <c r="D290">
        <f t="shared" si="34"/>
        <v>9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8.86</v>
      </c>
      <c r="P291" s="93">
        <v>9.43</v>
      </c>
      <c r="Q291" s="93">
        <v>14</v>
      </c>
      <c r="R291" s="93">
        <v>0</v>
      </c>
      <c r="S291" s="93">
        <v>9.3000000000000007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6.38</v>
      </c>
      <c r="C293">
        <f t="shared" si="33"/>
        <v>6.94</v>
      </c>
      <c r="D293">
        <f t="shared" si="34"/>
        <v>14</v>
      </c>
      <c r="E293">
        <f t="shared" si="35"/>
        <v>0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0.502</v>
      </c>
      <c r="C294">
        <f t="shared" si="33"/>
        <v>0.53400000000000003</v>
      </c>
      <c r="D294">
        <f t="shared" si="34"/>
        <v>14</v>
      </c>
      <c r="E294">
        <f t="shared" si="35"/>
        <v>3</v>
      </c>
      <c r="F294">
        <f t="shared" si="36"/>
        <v>0.52</v>
      </c>
      <c r="G294">
        <f t="shared" si="37"/>
        <v>0.49</v>
      </c>
      <c r="N294" s="93" t="s">
        <v>666</v>
      </c>
      <c r="O294" s="93">
        <v>0.82599999999999996</v>
      </c>
      <c r="P294" s="93">
        <v>0.82799999999999996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18.170000000000002</v>
      </c>
      <c r="P295" s="93">
        <v>18.64</v>
      </c>
      <c r="Q295" s="93">
        <v>14</v>
      </c>
      <c r="R295" s="93">
        <v>1</v>
      </c>
      <c r="S295" s="93">
        <v>17.78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10.8</v>
      </c>
      <c r="P296" s="93">
        <v>12.68</v>
      </c>
      <c r="Q296" s="93">
        <v>14</v>
      </c>
      <c r="R296" s="93">
        <v>2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0.84799999999999998</v>
      </c>
      <c r="P297" s="93">
        <v>0.87</v>
      </c>
      <c r="Q297" s="93" t="s">
        <v>121</v>
      </c>
      <c r="R297" s="93">
        <v>19</v>
      </c>
      <c r="S297" s="93" t="s">
        <v>121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3.77</v>
      </c>
      <c r="P299" s="93">
        <v>3.6</v>
      </c>
      <c r="Q299" s="93">
        <v>27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6.4</v>
      </c>
      <c r="C302">
        <f t="shared" si="33"/>
        <v>5.46</v>
      </c>
      <c r="D302">
        <f t="shared" si="34"/>
        <v>18</v>
      </c>
      <c r="E302" t="str">
        <f t="shared" si="35"/>
        <v>N/A</v>
      </c>
      <c r="F302">
        <f t="shared" si="36"/>
        <v>5.5</v>
      </c>
      <c r="G302" t="str">
        <f t="shared" si="37"/>
        <v>N/A</v>
      </c>
      <c r="N302" s="93" t="s">
        <v>600</v>
      </c>
      <c r="O302" s="93">
        <v>7.95</v>
      </c>
      <c r="P302" s="93">
        <v>8.7799999999999994</v>
      </c>
      <c r="Q302" s="93">
        <v>17</v>
      </c>
      <c r="R302" s="93">
        <v>0</v>
      </c>
      <c r="S302" s="93">
        <v>7.4619999999999997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45.74</v>
      </c>
      <c r="C304">
        <f t="shared" si="33"/>
        <v>42.6</v>
      </c>
      <c r="D304">
        <f t="shared" si="34"/>
        <v>17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8.8800000000000008</v>
      </c>
      <c r="P304" s="93">
        <v>8.23</v>
      </c>
      <c r="Q304" s="93">
        <v>27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8.3000000000000007</v>
      </c>
      <c r="P306" s="93">
        <v>8.1</v>
      </c>
      <c r="Q306" s="93">
        <v>7</v>
      </c>
      <c r="R306" s="93" t="s">
        <v>121</v>
      </c>
      <c r="S306" s="93">
        <v>8.36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1.2649999999999999</v>
      </c>
      <c r="C307">
        <f t="shared" si="33"/>
        <v>1.22</v>
      </c>
      <c r="D307">
        <f t="shared" si="34"/>
        <v>14</v>
      </c>
      <c r="E307">
        <f t="shared" si="35"/>
        <v>20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1.97</v>
      </c>
      <c r="C309">
        <f t="shared" si="33"/>
        <v>1.9</v>
      </c>
      <c r="D309">
        <f t="shared" si="34"/>
        <v>31</v>
      </c>
      <c r="E309" t="str">
        <f t="shared" si="35"/>
        <v>N/A</v>
      </c>
      <c r="F309">
        <f t="shared" si="36"/>
        <v>1.71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</v>
      </c>
      <c r="C310">
        <f t="shared" si="33"/>
        <v>0.68</v>
      </c>
      <c r="D310">
        <f t="shared" si="34"/>
        <v>14</v>
      </c>
      <c r="E310">
        <f t="shared" si="35"/>
        <v>38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14.3</v>
      </c>
      <c r="P310" s="93">
        <v>14.1</v>
      </c>
      <c r="Q310" s="93">
        <v>3</v>
      </c>
      <c r="R310" s="93">
        <v>38</v>
      </c>
      <c r="S310" s="93">
        <v>14.7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4.0999999999999996</v>
      </c>
      <c r="P311" s="93">
        <v>3.59</v>
      </c>
      <c r="Q311" s="93">
        <v>14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0.26600000000000001</v>
      </c>
      <c r="C314">
        <f t="shared" si="33"/>
        <v>0.248</v>
      </c>
      <c r="D314">
        <f t="shared" si="34"/>
        <v>27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0.48599999999999999</v>
      </c>
      <c r="C315">
        <f t="shared" si="33"/>
        <v>0.76</v>
      </c>
      <c r="D315">
        <f t="shared" si="34"/>
        <v>15</v>
      </c>
      <c r="E315">
        <f t="shared" si="35"/>
        <v>6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0.29599999999999999</v>
      </c>
      <c r="P315" s="93">
        <v>0.35499999999999998</v>
      </c>
      <c r="Q315" s="93">
        <v>12</v>
      </c>
      <c r="R315" s="93">
        <v>5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1.3660000000000001</v>
      </c>
      <c r="P316" s="93">
        <v>1.3</v>
      </c>
      <c r="Q316" s="93">
        <v>9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1.41</v>
      </c>
      <c r="C319">
        <f t="shared" si="33"/>
        <v>1.3540000000000001</v>
      </c>
      <c r="D319">
        <f t="shared" si="34"/>
        <v>3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7.54</v>
      </c>
      <c r="P319" s="93">
        <v>7.34</v>
      </c>
      <c r="Q319" s="93">
        <v>14</v>
      </c>
      <c r="R319" s="93">
        <v>19</v>
      </c>
      <c r="S319" s="93">
        <v>7.38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5.75</v>
      </c>
      <c r="P320" s="93">
        <v>5.6</v>
      </c>
      <c r="Q320" s="93">
        <v>20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5.5</v>
      </c>
      <c r="P322" s="93">
        <v>5.98</v>
      </c>
      <c r="Q322" s="93">
        <v>29</v>
      </c>
      <c r="R322" s="93">
        <v>19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6.4</v>
      </c>
      <c r="P323" s="93">
        <v>5.46</v>
      </c>
      <c r="Q323" s="93">
        <v>18</v>
      </c>
      <c r="R323" s="93" t="s">
        <v>121</v>
      </c>
      <c r="S323" s="93">
        <v>5.5</v>
      </c>
      <c r="T323" s="93" t="s">
        <v>121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1.59</v>
      </c>
      <c r="P324" s="93">
        <v>1.54</v>
      </c>
      <c r="Q324" s="93">
        <v>14</v>
      </c>
      <c r="R324" s="93">
        <v>37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4333.8999000000003</v>
      </c>
      <c r="P327" s="93">
        <v>3943.76</v>
      </c>
      <c r="Q327" s="93">
        <v>12</v>
      </c>
      <c r="R327" s="93">
        <v>46</v>
      </c>
      <c r="S327" s="93">
        <v>4519.7002000000002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0.1595</v>
      </c>
      <c r="P329" s="93">
        <v>0.19950000000000001</v>
      </c>
      <c r="Q329" s="93">
        <v>30</v>
      </c>
      <c r="R329" s="93">
        <v>1</v>
      </c>
      <c r="S329" s="93">
        <v>0.14799999999999999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3.98</v>
      </c>
      <c r="C330">
        <f t="shared" si="40"/>
        <v>4.08</v>
      </c>
      <c r="D330">
        <f t="shared" si="41"/>
        <v>14</v>
      </c>
      <c r="E330">
        <f t="shared" si="42"/>
        <v>2</v>
      </c>
      <c r="F330">
        <f t="shared" si="43"/>
        <v>3.9849999999999999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14.3</v>
      </c>
      <c r="P331" s="93">
        <v>15</v>
      </c>
      <c r="Q331" s="93">
        <v>26</v>
      </c>
      <c r="R331" s="93">
        <v>8</v>
      </c>
      <c r="S331" s="93">
        <v>14.3</v>
      </c>
      <c r="T331" s="93">
        <v>14.9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1.56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0.30599999999999999</v>
      </c>
      <c r="P336" s="93">
        <v>0.32</v>
      </c>
      <c r="Q336" s="93">
        <v>9</v>
      </c>
      <c r="R336" s="93">
        <v>1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1.605</v>
      </c>
      <c r="P339" s="93">
        <v>1.51</v>
      </c>
      <c r="Q339" s="93">
        <v>9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1.8640000000000001</v>
      </c>
      <c r="C341">
        <f t="shared" ref="C341:C346" si="46">VLOOKUP($A341,$N$5:$U$375,3,FALSE)</f>
        <v>1.86</v>
      </c>
      <c r="D341">
        <f t="shared" ref="D341:D346" si="47">VLOOKUP($A341,$N$5:$U$375,4,FALSE)</f>
        <v>14</v>
      </c>
      <c r="E341">
        <f t="shared" ref="E341:E346" si="48">VLOOKUP($A341,$N$5:$U$375,5,FALSE)</f>
        <v>19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2.99</v>
      </c>
      <c r="P341" s="93">
        <v>2.9</v>
      </c>
      <c r="Q341" s="93">
        <v>17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10.86</v>
      </c>
      <c r="C342" s="93">
        <f t="shared" si="46"/>
        <v>9.94</v>
      </c>
      <c r="D342" s="93">
        <f t="shared" si="47"/>
        <v>14</v>
      </c>
      <c r="E342" s="93">
        <f t="shared" si="48"/>
        <v>37</v>
      </c>
      <c r="F342" s="93">
        <f t="shared" si="49"/>
        <v>10.26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9.7100000000000009</v>
      </c>
      <c r="C343" s="93">
        <f t="shared" si="46"/>
        <v>11.15</v>
      </c>
      <c r="D343" s="93">
        <f t="shared" si="47"/>
        <v>9</v>
      </c>
      <c r="E343" s="93">
        <f t="shared" si="48"/>
        <v>5</v>
      </c>
      <c r="F343" s="93">
        <f t="shared" si="49"/>
        <v>11.01</v>
      </c>
      <c r="G343" s="93">
        <f t="shared" si="50"/>
        <v>10.24</v>
      </c>
      <c r="H343" s="93"/>
      <c r="N343" s="93" t="s">
        <v>670</v>
      </c>
      <c r="O343" s="93">
        <v>6.38</v>
      </c>
      <c r="P343" s="93">
        <v>6.94</v>
      </c>
      <c r="Q343" s="93">
        <v>14</v>
      </c>
      <c r="R343" s="93">
        <v>0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2.99</v>
      </c>
      <c r="C344" s="93">
        <f t="shared" si="46"/>
        <v>2.9</v>
      </c>
      <c r="D344" s="93">
        <f t="shared" si="47"/>
        <v>17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0.502</v>
      </c>
      <c r="P344" s="93">
        <v>0.53400000000000003</v>
      </c>
      <c r="Q344" s="93">
        <v>14</v>
      </c>
      <c r="R344" s="93">
        <v>3</v>
      </c>
      <c r="S344" s="93">
        <v>0.52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1.206</v>
      </c>
      <c r="C345" s="93">
        <f t="shared" si="46"/>
        <v>0.871</v>
      </c>
      <c r="D345" s="93">
        <f t="shared" si="47"/>
        <v>9</v>
      </c>
      <c r="E345" s="93">
        <f t="shared" si="48"/>
        <v>20</v>
      </c>
      <c r="F345" s="93">
        <f t="shared" si="49"/>
        <v>1.22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1.1140000000000001</v>
      </c>
      <c r="C346" s="93">
        <f t="shared" si="46"/>
        <v>0.94399999999999995</v>
      </c>
      <c r="D346" s="93">
        <f t="shared" si="47"/>
        <v>18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45.74</v>
      </c>
      <c r="P354" s="93">
        <v>42.6</v>
      </c>
      <c r="Q354" s="93">
        <v>17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4140.4502000000002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1.2649999999999999</v>
      </c>
      <c r="P358" s="93">
        <v>1.22</v>
      </c>
      <c r="Q358" s="93">
        <v>14</v>
      </c>
      <c r="R358" s="93">
        <v>20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3.18</v>
      </c>
      <c r="P359" s="93">
        <v>3.3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1.994</v>
      </c>
      <c r="P360" s="93">
        <v>1.82</v>
      </c>
      <c r="Q360" s="93">
        <v>27</v>
      </c>
      <c r="R360" s="93" t="s">
        <v>121</v>
      </c>
      <c r="S360" s="93">
        <v>1.92</v>
      </c>
      <c r="T360" s="93" t="s">
        <v>121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1.97</v>
      </c>
      <c r="P362" s="93">
        <v>1.9</v>
      </c>
      <c r="Q362" s="93">
        <v>31</v>
      </c>
      <c r="R362" s="93" t="s">
        <v>121</v>
      </c>
      <c r="S362" s="93">
        <v>1.71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</v>
      </c>
      <c r="P363" s="93">
        <v>0.68</v>
      </c>
      <c r="Q363" s="93">
        <v>14</v>
      </c>
      <c r="R363" s="93">
        <v>38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0.26600000000000001</v>
      </c>
      <c r="P366" s="93">
        <v>0.248</v>
      </c>
      <c r="Q366" s="93">
        <v>27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0.48599999999999999</v>
      </c>
      <c r="P367" s="93">
        <v>0.76</v>
      </c>
      <c r="Q367" s="93">
        <v>15</v>
      </c>
      <c r="R367" s="93">
        <v>6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1.04</v>
      </c>
      <c r="P370" s="93">
        <v>0.98</v>
      </c>
      <c r="Q370" s="93">
        <v>11</v>
      </c>
      <c r="R370" s="93" t="s">
        <v>121</v>
      </c>
      <c r="S370" s="93">
        <v>0.95799999999999996</v>
      </c>
      <c r="T370" s="93" t="s">
        <v>121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499.32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2452.2199999999998</v>
      </c>
      <c r="P384" s="93">
        <v>2741.24</v>
      </c>
      <c r="Q384" s="93">
        <v>17</v>
      </c>
      <c r="R384" s="93">
        <v>3</v>
      </c>
      <c r="S384" s="93">
        <v>2364.8998999999999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2026-05-03T08:58:32Z</dcterms:modified>
</cp:coreProperties>
</file>