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aamrach\"/>
    </mc:Choice>
  </mc:AlternateContent>
  <xr:revisionPtr revIDLastSave="0" documentId="8_{C9F9A3C8-5650-4A2B-B393-AEB836781A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 s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B4" i="2" s="1"/>
  <c r="C5" i="5"/>
  <c r="D5" i="5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H10" i="5" s="1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G19" i="2" s="1"/>
  <c r="B15" i="5"/>
  <c r="C15" i="5"/>
  <c r="D15" i="5"/>
  <c r="E15" i="5"/>
  <c r="F15" i="5"/>
  <c r="G15" i="5"/>
  <c r="B16" i="5"/>
  <c r="C16" i="5"/>
  <c r="H4" i="1" s="1"/>
  <c r="D16" i="5"/>
  <c r="D4" i="1" s="1"/>
  <c r="E16" i="5"/>
  <c r="F16" i="5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D25" i="5"/>
  <c r="D6" i="2" s="1"/>
  <c r="E25" i="5"/>
  <c r="E6" i="2" s="1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D12" i="2" s="1"/>
  <c r="E35" i="5"/>
  <c r="E12" i="2" s="1"/>
  <c r="F35" i="5"/>
  <c r="F12" i="2" s="1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E13" i="2" s="1"/>
  <c r="F43" i="5"/>
  <c r="F13" i="2" s="1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E46" i="5"/>
  <c r="F46" i="5"/>
  <c r="F17" i="2" s="1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D22" i="1" s="1"/>
  <c r="E49" i="5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H23" i="1" s="1"/>
  <c r="D58" i="5"/>
  <c r="D8" i="2" s="1"/>
  <c r="E58" i="5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H63" i="5" s="1"/>
  <c r="C63" i="5"/>
  <c r="D63" i="5"/>
  <c r="E63" i="5"/>
  <c r="F63" i="5"/>
  <c r="G63" i="5"/>
  <c r="B64" i="5"/>
  <c r="B9" i="2" s="1"/>
  <c r="C9" i="2" s="1"/>
  <c r="C64" i="5"/>
  <c r="D64" i="5"/>
  <c r="E64" i="5"/>
  <c r="F64" i="5"/>
  <c r="G64" i="5"/>
  <c r="B65" i="5"/>
  <c r="C65" i="5"/>
  <c r="D65" i="5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E76" i="5"/>
  <c r="F76" i="5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D80" i="5"/>
  <c r="E80" i="5"/>
  <c r="F80" i="5"/>
  <c r="F11" i="2" s="1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H83" i="5" s="1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E94" i="5"/>
  <c r="F94" i="5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D96" i="5"/>
  <c r="E96" i="5"/>
  <c r="F96" i="5"/>
  <c r="F8" i="1" s="1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F99" i="5"/>
  <c r="F7" i="1" s="1"/>
  <c r="G99" i="5"/>
  <c r="B100" i="5"/>
  <c r="B22" i="2" s="1"/>
  <c r="C100" i="5"/>
  <c r="D100" i="5"/>
  <c r="D22" i="2" s="1"/>
  <c r="E100" i="5"/>
  <c r="F100" i="5"/>
  <c r="F22" i="2" s="1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D18" i="2" s="1"/>
  <c r="E103" i="5"/>
  <c r="E18" i="2" s="1"/>
  <c r="F103" i="5"/>
  <c r="F18" i="2" s="1"/>
  <c r="G103" i="5"/>
  <c r="B104" i="5"/>
  <c r="C104" i="5"/>
  <c r="D104" i="5"/>
  <c r="E104" i="5"/>
  <c r="F104" i="5"/>
  <c r="G104" i="5"/>
  <c r="B105" i="5"/>
  <c r="C105" i="5"/>
  <c r="D105" i="5"/>
  <c r="D16" i="2" s="1"/>
  <c r="E105" i="5"/>
  <c r="F105" i="5"/>
  <c r="F16" i="2" s="1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H113" i="5" s="1"/>
  <c r="C113" i="5"/>
  <c r="D113" i="5"/>
  <c r="E113" i="5"/>
  <c r="F113" i="5"/>
  <c r="G113" i="5"/>
  <c r="B114" i="5"/>
  <c r="C114" i="5"/>
  <c r="D114" i="5"/>
  <c r="E114" i="5"/>
  <c r="F114" i="5"/>
  <c r="G114" i="5"/>
  <c r="B115" i="5"/>
  <c r="H115" i="5" s="1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H119" i="5" s="1"/>
  <c r="C119" i="5"/>
  <c r="D119" i="5"/>
  <c r="E119" i="5"/>
  <c r="E15" i="2" s="1"/>
  <c r="F119" i="5"/>
  <c r="G119" i="5"/>
  <c r="B120" i="5"/>
  <c r="C120" i="5"/>
  <c r="D120" i="5"/>
  <c r="E120" i="5"/>
  <c r="F120" i="5"/>
  <c r="G120" i="5"/>
  <c r="B121" i="5"/>
  <c r="H121" i="5" s="1"/>
  <c r="C121" i="5"/>
  <c r="D121" i="5"/>
  <c r="E121" i="5"/>
  <c r="F121" i="5"/>
  <c r="G121" i="5"/>
  <c r="B122" i="5"/>
  <c r="C122" i="5"/>
  <c r="D122" i="5"/>
  <c r="E122" i="5"/>
  <c r="F122" i="5"/>
  <c r="G122" i="5"/>
  <c r="B123" i="5"/>
  <c r="H123" i="5" s="1"/>
  <c r="C123" i="5"/>
  <c r="D123" i="5"/>
  <c r="E123" i="5"/>
  <c r="E21" i="2" s="1"/>
  <c r="F123" i="5"/>
  <c r="F21" i="2" s="1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H127" i="5" s="1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H131" i="5" s="1"/>
  <c r="C131" i="5"/>
  <c r="D131" i="5"/>
  <c r="E131" i="5"/>
  <c r="F131" i="5"/>
  <c r="G131" i="5"/>
  <c r="B132" i="5"/>
  <c r="C132" i="5"/>
  <c r="D132" i="5"/>
  <c r="E132" i="5"/>
  <c r="F132" i="5"/>
  <c r="G132" i="5"/>
  <c r="B133" i="5"/>
  <c r="H133" i="5" s="1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H136" i="5" s="1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H21" i="1" s="1"/>
  <c r="D341" i="5"/>
  <c r="D21" i="1" s="1"/>
  <c r="E341" i="5"/>
  <c r="F341" i="5"/>
  <c r="G341" i="5"/>
  <c r="G21" i="1" s="1"/>
  <c r="B342" i="5"/>
  <c r="B12" i="1" s="1"/>
  <c r="C342" i="5"/>
  <c r="H12" i="1" s="1"/>
  <c r="D342" i="5"/>
  <c r="D12" i="1" s="1"/>
  <c r="E342" i="5"/>
  <c r="F342" i="5"/>
  <c r="F12" i="1" s="1"/>
  <c r="G342" i="5"/>
  <c r="B343" i="5"/>
  <c r="C343" i="5"/>
  <c r="D343" i="5"/>
  <c r="D30" i="1" s="1"/>
  <c r="E343" i="5"/>
  <c r="E30" i="1" s="1"/>
  <c r="F343" i="5"/>
  <c r="F30" i="1" s="1"/>
  <c r="G343" i="5"/>
  <c r="B344" i="5"/>
  <c r="B14" i="1" s="1"/>
  <c r="C344" i="5"/>
  <c r="H14" i="1" s="1"/>
  <c r="D344" i="5"/>
  <c r="E344" i="5"/>
  <c r="E14" i="1" s="1"/>
  <c r="F344" i="5"/>
  <c r="F14" i="1" s="1"/>
  <c r="G344" i="5"/>
  <c r="G14" i="1" s="1"/>
  <c r="B345" i="5"/>
  <c r="C345" i="5"/>
  <c r="H29" i="1" s="1"/>
  <c r="D345" i="5"/>
  <c r="D29" i="1" s="1"/>
  <c r="E345" i="5"/>
  <c r="F345" i="5"/>
  <c r="G345" i="5"/>
  <c r="F16" i="1"/>
  <c r="G24" i="1"/>
  <c r="F24" i="1"/>
  <c r="D24" i="1"/>
  <c r="H24" i="1"/>
  <c r="H135" i="5"/>
  <c r="H125" i="5"/>
  <c r="G21" i="2"/>
  <c r="D21" i="2"/>
  <c r="H21" i="2"/>
  <c r="G15" i="2"/>
  <c r="F15" i="2"/>
  <c r="D15" i="2"/>
  <c r="H15" i="2"/>
  <c r="H117" i="5"/>
  <c r="H111" i="5"/>
  <c r="G25" i="1"/>
  <c r="D25" i="1"/>
  <c r="H25" i="1"/>
  <c r="G16" i="2"/>
  <c r="E16" i="2"/>
  <c r="H16" i="2"/>
  <c r="G18" i="2"/>
  <c r="H18" i="2"/>
  <c r="G22" i="2"/>
  <c r="E22" i="2"/>
  <c r="H22" i="2"/>
  <c r="G7" i="1"/>
  <c r="E7" i="1"/>
  <c r="H7" i="1"/>
  <c r="G8" i="1"/>
  <c r="E8" i="1"/>
  <c r="D8" i="1"/>
  <c r="H8" i="1"/>
  <c r="F20" i="2"/>
  <c r="E20" i="2"/>
  <c r="D20" i="2"/>
  <c r="G11" i="2"/>
  <c r="E11" i="2"/>
  <c r="D11" i="2"/>
  <c r="H11" i="2"/>
  <c r="F14" i="2"/>
  <c r="E14" i="2"/>
  <c r="D14" i="2"/>
  <c r="G18" i="1"/>
  <c r="H18" i="1"/>
  <c r="G23" i="2"/>
  <c r="D23" i="2"/>
  <c r="H23" i="2"/>
  <c r="G10" i="2"/>
  <c r="D10" i="2"/>
  <c r="H10" i="2"/>
  <c r="B10" i="2"/>
  <c r="E13" i="1"/>
  <c r="H13" i="1"/>
  <c r="F8" i="2"/>
  <c r="E23" i="1"/>
  <c r="B8" i="2"/>
  <c r="G22" i="1"/>
  <c r="E22" i="1"/>
  <c r="H22" i="1"/>
  <c r="B22" i="1"/>
  <c r="G17" i="2"/>
  <c r="E17" i="2"/>
  <c r="B17" i="2"/>
  <c r="C17" i="2" s="1"/>
  <c r="G13" i="2"/>
  <c r="D13" i="2"/>
  <c r="H13" i="2"/>
  <c r="G12" i="2"/>
  <c r="H12" i="2"/>
  <c r="G7" i="2"/>
  <c r="F7" i="2"/>
  <c r="H7" i="2"/>
  <c r="G6" i="2"/>
  <c r="F6" i="2"/>
  <c r="H6" i="2"/>
  <c r="F4" i="1"/>
  <c r="E4" i="1"/>
  <c r="F19" i="2"/>
  <c r="E19" i="2"/>
  <c r="D19" i="2"/>
  <c r="G4" i="2"/>
  <c r="D4" i="2"/>
  <c r="H4" i="2"/>
  <c r="C2" i="5"/>
  <c r="C19" i="2"/>
  <c r="D17" i="2"/>
  <c r="N3" i="2"/>
  <c r="M3" i="2"/>
  <c r="P30" i="1"/>
  <c r="Q30" i="1" s="1"/>
  <c r="H30" i="1"/>
  <c r="G30" i="1"/>
  <c r="B30" i="1"/>
  <c r="C30" i="1" s="1"/>
  <c r="P29" i="1"/>
  <c r="Q29" i="1" s="1"/>
  <c r="G29" i="1"/>
  <c r="F29" i="1"/>
  <c r="E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F21" i="1"/>
  <c r="E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D14" i="1"/>
  <c r="P13" i="1"/>
  <c r="Q13" i="1" s="1"/>
  <c r="P12" i="1"/>
  <c r="Q12" i="1" s="1"/>
  <c r="G12" i="1"/>
  <c r="E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B4" i="1"/>
  <c r="C4" i="1" s="1"/>
  <c r="H22" i="5" l="1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<sst xmlns="http://schemas.openxmlformats.org/spreadsheetml/2006/main" count="2972" uniqueCount="1082">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</sst>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-8.9592791805473034E-3</c:v>
                </c:pt>
                <c:pt idx="1">
                  <c:v>8.3929796780038066E-4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1401.1673636076712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4.96</c:v>
                </c:pt>
                <c:pt idx="2">
                  <c:v>1.05</c:v>
                </c:pt>
                <c:pt idx="3">
                  <c:v>2.97</c:v>
                </c:pt>
                <c:pt idx="4">
                  <c:v>0.442</c:v>
                </c:pt>
                <c:pt idx="5">
                  <c:v>4.5999999999999999E-2</c:v>
                </c:pt>
                <c:pt idx="6">
                  <c:v>6.5</c:v>
                </c:pt>
                <c:pt idx="7">
                  <c:v>0</c:v>
                </c:pt>
                <c:pt idx="8">
                  <c:v>28.545000000000002</c:v>
                </c:pt>
                <c:pt idx="9">
                  <c:v>2.83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10.5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5.62</c:v>
                </c:pt>
                <c:pt idx="20">
                  <c:v>3.4329999999999998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8.18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11.58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3.82</c:v>
                </c:pt>
                <c:pt idx="34">
                  <c:v>7.1</c:v>
                </c:pt>
                <c:pt idx="35">
                  <c:v>5.21</c:v>
                </c:pt>
                <c:pt idx="36">
                  <c:v>0.155</c:v>
                </c:pt>
                <c:pt idx="37">
                  <c:v>1.27</c:v>
                </c:pt>
                <c:pt idx="38">
                  <c:v>0.12</c:v>
                </c:pt>
                <c:pt idx="39">
                  <c:v>2515.9699999999998</c:v>
                </c:pt>
                <c:pt idx="40">
                  <c:v>2254.1298999999999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1.615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8.0500000000000007</c:v>
                </c:pt>
                <c:pt idx="53">
                  <c:v>13.8</c:v>
                </c:pt>
                <c:pt idx="54">
                  <c:v>1.5449999999999999</c:v>
                </c:pt>
                <c:pt idx="55">
                  <c:v>2.35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8.7200000000000006</c:v>
                </c:pt>
                <c:pt idx="60">
                  <c:v>2.02</c:v>
                </c:pt>
                <c:pt idx="61">
                  <c:v>1.3</c:v>
                </c:pt>
                <c:pt idx="62">
                  <c:v>0.94699999999999995</c:v>
                </c:pt>
                <c:pt idx="63">
                  <c:v>3.4950000000000001</c:v>
                </c:pt>
                <c:pt idx="64">
                  <c:v>19.260000000000002</c:v>
                </c:pt>
                <c:pt idx="65">
                  <c:v>6.6</c:v>
                </c:pt>
                <c:pt idx="66">
                  <c:v>1.256</c:v>
                </c:pt>
                <c:pt idx="67">
                  <c:v>10.34</c:v>
                </c:pt>
                <c:pt idx="68">
                  <c:v>5.2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16842.050800000001</c:v>
                </c:pt>
                <c:pt idx="73">
                  <c:v>0</c:v>
                </c:pt>
                <c:pt idx="74">
                  <c:v>17.3</c:v>
                </c:pt>
                <c:pt idx="75">
                  <c:v>12.3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2.08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0.317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3.34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52.1</c:v>
                </c:pt>
                <c:pt idx="94">
                  <c:v>20.3</c:v>
                </c:pt>
                <c:pt idx="95">
                  <c:v>0.62</c:v>
                </c:pt>
                <c:pt idx="96">
                  <c:v>1.476</c:v>
                </c:pt>
                <c:pt idx="97">
                  <c:v>3.7</c:v>
                </c:pt>
                <c:pt idx="98">
                  <c:v>0</c:v>
                </c:pt>
                <c:pt idx="99">
                  <c:v>0</c:v>
                </c:pt>
                <c:pt idx="100">
                  <c:v>5.0999999999999996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2.2799999999999998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15.1</c:v>
                </c:pt>
                <c:pt idx="108">
                  <c:v>1.2</c:v>
                </c:pt>
                <c:pt idx="109">
                  <c:v>0</c:v>
                </c:pt>
                <c:pt idx="110">
                  <c:v>8.9749999999999996</c:v>
                </c:pt>
                <c:pt idx="111">
                  <c:v>2.13</c:v>
                </c:pt>
                <c:pt idx="112">
                  <c:v>2.16</c:v>
                </c:pt>
                <c:pt idx="113">
                  <c:v>1.7849999999999999</c:v>
                </c:pt>
                <c:pt idx="114">
                  <c:v>3.9649999999999999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12.95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3.5720000000000001</c:v>
                </c:pt>
                <c:pt idx="128">
                  <c:v>1.9</c:v>
                </c:pt>
                <c:pt idx="129">
                  <c:v>5.05</c:v>
                </c:pt>
                <c:pt idx="130">
                  <c:v>7</c:v>
                </c:pt>
                <c:pt idx="131">
                  <c:v>3.72</c:v>
                </c:pt>
                <c:pt idx="132">
                  <c:v>7.0000000000000001E-3</c:v>
                </c:pt>
                <c:pt idx="133">
                  <c:v>8.4499999999999993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3.59</c:v>
                </c:pt>
                <c:pt idx="139">
                  <c:v>5.0500000000000003E-2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7.85</c:v>
                </c:pt>
                <c:pt idx="143">
                  <c:v>0.40200000000000002</c:v>
                </c:pt>
                <c:pt idx="144">
                  <c:v>1.165</c:v>
                </c:pt>
                <c:pt idx="145">
                  <c:v>0.32600000000000001</c:v>
                </c:pt>
                <c:pt idx="146">
                  <c:v>4.3499999999999996</c:v>
                </c:pt>
                <c:pt idx="147">
                  <c:v>5389.1298999999999</c:v>
                </c:pt>
                <c:pt idx="148">
                  <c:v>10268.2305</c:v>
                </c:pt>
                <c:pt idx="149">
                  <c:v>4804.0097999999998</c:v>
                </c:pt>
                <c:pt idx="150">
                  <c:v>9612.8896000000004</c:v>
                </c:pt>
                <c:pt idx="151">
                  <c:v>6402.4701999999997</c:v>
                </c:pt>
                <c:pt idx="152">
                  <c:v>10988.0996</c:v>
                </c:pt>
                <c:pt idx="153">
                  <c:v>5194.6298999999999</c:v>
                </c:pt>
                <c:pt idx="154">
                  <c:v>10905.5098</c:v>
                </c:pt>
                <c:pt idx="155">
                  <c:v>5336.6201000000001</c:v>
                </c:pt>
                <c:pt idx="156">
                  <c:v>6225.8999000000003</c:v>
                </c:pt>
                <c:pt idx="157">
                  <c:v>1270.1300000000001</c:v>
                </c:pt>
                <c:pt idx="158">
                  <c:v>859.04</c:v>
                </c:pt>
                <c:pt idx="159">
                  <c:v>4629.8900999999996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2645.78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2122.6001000000001</c:v>
                </c:pt>
                <c:pt idx="171">
                  <c:v>2.13</c:v>
                </c:pt>
                <c:pt idx="172">
                  <c:v>1.9E-2</c:v>
                </c:pt>
                <c:pt idx="173">
                  <c:v>34.479999999999997</c:v>
                </c:pt>
                <c:pt idx="174">
                  <c:v>0.33800000000000002</c:v>
                </c:pt>
                <c:pt idx="175">
                  <c:v>0</c:v>
                </c:pt>
                <c:pt idx="176">
                  <c:v>0</c:v>
                </c:pt>
                <c:pt idx="177">
                  <c:v>2909.6898999999999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1.675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4.33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5.92</c:v>
                </c:pt>
                <c:pt idx="189">
                  <c:v>1.0780000000000001</c:v>
                </c:pt>
                <c:pt idx="190">
                  <c:v>5.46</c:v>
                </c:pt>
                <c:pt idx="191">
                  <c:v>0</c:v>
                </c:pt>
                <c:pt idx="192">
                  <c:v>2.54</c:v>
                </c:pt>
                <c:pt idx="193">
                  <c:v>1.19</c:v>
                </c:pt>
                <c:pt idx="194">
                  <c:v>2.84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0.31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364</c:v>
                </c:pt>
                <c:pt idx="203">
                  <c:v>5.6</c:v>
                </c:pt>
                <c:pt idx="204">
                  <c:v>0</c:v>
                </c:pt>
                <c:pt idx="205">
                  <c:v>1.62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1.0720000000000001</c:v>
                </c:pt>
                <c:pt idx="216">
                  <c:v>6.31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22.8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1.17</c:v>
                </c:pt>
                <c:pt idx="227">
                  <c:v>0.04</c:v>
                </c:pt>
                <c:pt idx="228">
                  <c:v>6.4</c:v>
                </c:pt>
                <c:pt idx="229">
                  <c:v>46</c:v>
                </c:pt>
                <c:pt idx="230">
                  <c:v>1.02</c:v>
                </c:pt>
                <c:pt idx="231">
                  <c:v>0.28000000000000003</c:v>
                </c:pt>
                <c:pt idx="232">
                  <c:v>0.183</c:v>
                </c:pt>
                <c:pt idx="233">
                  <c:v>0.125</c:v>
                </c:pt>
                <c:pt idx="234">
                  <c:v>2.12</c:v>
                </c:pt>
                <c:pt idx="235">
                  <c:v>3.64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8.65</c:v>
                </c:pt>
                <c:pt idx="244">
                  <c:v>2.4500000000000002</c:v>
                </c:pt>
                <c:pt idx="245">
                  <c:v>32.799999999999997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</c:v>
                </c:pt>
                <c:pt idx="250">
                  <c:v>0.50600000000000001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36.700000000000003</c:v>
                </c:pt>
                <c:pt idx="255">
                  <c:v>5.7</c:v>
                </c:pt>
                <c:pt idx="256">
                  <c:v>2.36</c:v>
                </c:pt>
                <c:pt idx="257">
                  <c:v>0</c:v>
                </c:pt>
                <c:pt idx="258">
                  <c:v>0.61</c:v>
                </c:pt>
                <c:pt idx="259">
                  <c:v>23.34</c:v>
                </c:pt>
                <c:pt idx="260">
                  <c:v>4.32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2.99</c:v>
                </c:pt>
                <c:pt idx="264">
                  <c:v>0.51</c:v>
                </c:pt>
                <c:pt idx="265">
                  <c:v>34.380000000000003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3.64</c:v>
                </c:pt>
                <c:pt idx="269">
                  <c:v>1.4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2.73</c:v>
                </c:pt>
                <c:pt idx="277">
                  <c:v>1.8</c:v>
                </c:pt>
                <c:pt idx="278">
                  <c:v>0.79</c:v>
                </c:pt>
                <c:pt idx="279">
                  <c:v>27</c:v>
                </c:pt>
                <c:pt idx="280">
                  <c:v>0</c:v>
                </c:pt>
                <c:pt idx="281">
                  <c:v>0</c:v>
                </c:pt>
                <c:pt idx="282">
                  <c:v>37.5</c:v>
                </c:pt>
                <c:pt idx="283">
                  <c:v>35.799999999999997</c:v>
                </c:pt>
                <c:pt idx="284">
                  <c:v>2.27</c:v>
                </c:pt>
                <c:pt idx="285">
                  <c:v>1.375</c:v>
                </c:pt>
                <c:pt idx="286">
                  <c:v>14.52</c:v>
                </c:pt>
                <c:pt idx="287">
                  <c:v>8.5399999999999991</c:v>
                </c:pt>
                <c:pt idx="288">
                  <c:v>2.1</c:v>
                </c:pt>
                <c:pt idx="289">
                  <c:v>4.46</c:v>
                </c:pt>
                <c:pt idx="290">
                  <c:v>0.81799999999999995</c:v>
                </c:pt>
                <c:pt idx="291">
                  <c:v>16.670000000000002</c:v>
                </c:pt>
                <c:pt idx="292">
                  <c:v>11.68</c:v>
                </c:pt>
                <c:pt idx="293">
                  <c:v>0.8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7.2</c:v>
                </c:pt>
                <c:pt idx="299">
                  <c:v>1E-3</c:v>
                </c:pt>
                <c:pt idx="300">
                  <c:v>7.23</c:v>
                </c:pt>
                <c:pt idx="301">
                  <c:v>0.33300000000000002</c:v>
                </c:pt>
                <c:pt idx="302">
                  <c:v>8.08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13.9</c:v>
                </c:pt>
                <c:pt idx="307">
                  <c:v>3.68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0.35199999999999998</c:v>
                </c:pt>
                <c:pt idx="312">
                  <c:v>1.28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6.45</c:v>
                </c:pt>
                <c:pt idx="316">
                  <c:v>5.5</c:v>
                </c:pt>
                <c:pt idx="317">
                  <c:v>6.0000000000000001E-3</c:v>
                </c:pt>
                <c:pt idx="318">
                  <c:v>5.94</c:v>
                </c:pt>
                <c:pt idx="319">
                  <c:v>5.56</c:v>
                </c:pt>
                <c:pt idx="320">
                  <c:v>1.64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4184.7700000000004</c:v>
                </c:pt>
                <c:pt idx="324">
                  <c:v>0</c:v>
                </c:pt>
                <c:pt idx="325">
                  <c:v>0.13800000000000001</c:v>
                </c:pt>
                <c:pt idx="326">
                  <c:v>2</c:v>
                </c:pt>
                <c:pt idx="327">
                  <c:v>13.74</c:v>
                </c:pt>
                <c:pt idx="328">
                  <c:v>1.4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0.314</c:v>
                </c:pt>
                <c:pt idx="333">
                  <c:v>0.44</c:v>
                </c:pt>
                <c:pt idx="334">
                  <c:v>0</c:v>
                </c:pt>
                <c:pt idx="335">
                  <c:v>1.53</c:v>
                </c:pt>
                <c:pt idx="336">
                  <c:v>0</c:v>
                </c:pt>
                <c:pt idx="337">
                  <c:v>2.96</c:v>
                </c:pt>
                <c:pt idx="338">
                  <c:v>0.61599999999999999</c:v>
                </c:pt>
                <c:pt idx="339">
                  <c:v>6.26</c:v>
                </c:pt>
                <c:pt idx="340">
                  <c:v>0.53200000000000003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46.5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1.23</c:v>
                </c:pt>
                <c:pt idx="355">
                  <c:v>2.96</c:v>
                </c:pt>
                <c:pt idx="356">
                  <c:v>1.865</c:v>
                </c:pt>
                <c:pt idx="357">
                  <c:v>0.16800000000000001</c:v>
                </c:pt>
                <c:pt idx="358">
                  <c:v>1.6</c:v>
                </c:pt>
                <c:pt idx="359">
                  <c:v>0.72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0.20499999999999999</c:v>
                </c:pt>
                <c:pt idx="363">
                  <c:v>0.55000000000000004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1.58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9</c:v>
                </c:pt>
                <c:pt idx="3">
                  <c:v>3.17</c:v>
                </c:pt>
                <c:pt idx="4">
                  <c:v>0.42299999999999999</c:v>
                </c:pt>
                <c:pt idx="5">
                  <c:v>0</c:v>
                </c:pt>
                <c:pt idx="6">
                  <c:v>6.92</c:v>
                </c:pt>
                <c:pt idx="7">
                  <c:v>0</c:v>
                </c:pt>
                <c:pt idx="8">
                  <c:v>29.51</c:v>
                </c:pt>
                <c:pt idx="9">
                  <c:v>3.06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5.88</c:v>
                </c:pt>
                <c:pt idx="20">
                  <c:v>3.68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9.08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12.66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3.97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1.34</c:v>
                </c:pt>
                <c:pt idx="38">
                  <c:v>0</c:v>
                </c:pt>
                <c:pt idx="39">
                  <c:v>2627.98</c:v>
                </c:pt>
                <c:pt idx="40">
                  <c:v>2320.2399999999998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14.9</c:v>
                </c:pt>
                <c:pt idx="44">
                  <c:v>1.0900000000000001</c:v>
                </c:pt>
                <c:pt idx="45">
                  <c:v>0</c:v>
                </c:pt>
                <c:pt idx="46">
                  <c:v>1.76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8.4</c:v>
                </c:pt>
                <c:pt idx="53">
                  <c:v>13.64</c:v>
                </c:pt>
                <c:pt idx="54">
                  <c:v>1.595</c:v>
                </c:pt>
                <c:pt idx="55">
                  <c:v>2.4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9.4600000000000009</c:v>
                </c:pt>
                <c:pt idx="60">
                  <c:v>2.2400000000000002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21.5</c:v>
                </c:pt>
                <c:pt idx="65">
                  <c:v>7.25</c:v>
                </c:pt>
                <c:pt idx="66">
                  <c:v>1.3</c:v>
                </c:pt>
                <c:pt idx="67">
                  <c:v>10.93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18613.699199999999</c:v>
                </c:pt>
                <c:pt idx="73">
                  <c:v>0</c:v>
                </c:pt>
                <c:pt idx="74">
                  <c:v>18.21</c:v>
                </c:pt>
                <c:pt idx="75">
                  <c:v>13.35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2.37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0.36199999999999999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3.91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1.56</c:v>
                </c:pt>
                <c:pt idx="97">
                  <c:v>4.18</c:v>
                </c:pt>
                <c:pt idx="98">
                  <c:v>0</c:v>
                </c:pt>
                <c:pt idx="99">
                  <c:v>0</c:v>
                </c:pt>
                <c:pt idx="100">
                  <c:v>5.4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2.34</c:v>
                </c:pt>
                <c:pt idx="105">
                  <c:v>0</c:v>
                </c:pt>
                <c:pt idx="106">
                  <c:v>0</c:v>
                </c:pt>
                <c:pt idx="107">
                  <c:v>16.3</c:v>
                </c:pt>
                <c:pt idx="108">
                  <c:v>1.246</c:v>
                </c:pt>
                <c:pt idx="109">
                  <c:v>7.9000000000000001E-2</c:v>
                </c:pt>
                <c:pt idx="110">
                  <c:v>9.4649999999999999</c:v>
                </c:pt>
                <c:pt idx="111">
                  <c:v>2.57</c:v>
                </c:pt>
                <c:pt idx="112">
                  <c:v>0</c:v>
                </c:pt>
                <c:pt idx="113">
                  <c:v>1.89</c:v>
                </c:pt>
                <c:pt idx="114">
                  <c:v>4.78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13.85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3.8290000000000002</c:v>
                </c:pt>
                <c:pt idx="128">
                  <c:v>2.2999999999999998</c:v>
                </c:pt>
                <c:pt idx="129">
                  <c:v>0</c:v>
                </c:pt>
                <c:pt idx="130">
                  <c:v>5.72</c:v>
                </c:pt>
                <c:pt idx="131">
                  <c:v>3.87</c:v>
                </c:pt>
                <c:pt idx="132">
                  <c:v>0</c:v>
                </c:pt>
                <c:pt idx="133">
                  <c:v>7.31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3.9950000000000001</c:v>
                </c:pt>
                <c:pt idx="139">
                  <c:v>5.4899999999999997E-2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8.35</c:v>
                </c:pt>
                <c:pt idx="143">
                  <c:v>0</c:v>
                </c:pt>
                <c:pt idx="144">
                  <c:v>1.3149999999999999</c:v>
                </c:pt>
                <c:pt idx="145">
                  <c:v>0.38500000000000001</c:v>
                </c:pt>
                <c:pt idx="146">
                  <c:v>4.1399999999999997</c:v>
                </c:pt>
                <c:pt idx="147">
                  <c:v>5638.73</c:v>
                </c:pt>
                <c:pt idx="148">
                  <c:v>10903.8896</c:v>
                </c:pt>
                <c:pt idx="149">
                  <c:v>5631.6499000000003</c:v>
                </c:pt>
                <c:pt idx="150">
                  <c:v>8775.3202999999994</c:v>
                </c:pt>
                <c:pt idx="151">
                  <c:v>6810.7201999999997</c:v>
                </c:pt>
                <c:pt idx="152">
                  <c:v>11737.690399999999</c:v>
                </c:pt>
                <c:pt idx="153">
                  <c:v>5900.8100999999997</c:v>
                </c:pt>
                <c:pt idx="154">
                  <c:v>11463.1299</c:v>
                </c:pt>
                <c:pt idx="155">
                  <c:v>5898.2798000000003</c:v>
                </c:pt>
                <c:pt idx="156">
                  <c:v>6772.2798000000003</c:v>
                </c:pt>
                <c:pt idx="157">
                  <c:v>1328.33</c:v>
                </c:pt>
                <c:pt idx="158">
                  <c:v>0</c:v>
                </c:pt>
                <c:pt idx="159">
                  <c:v>5020.7700000000004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2798.48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2213.6799000000001</c:v>
                </c:pt>
                <c:pt idx="171">
                  <c:v>2.25</c:v>
                </c:pt>
                <c:pt idx="172">
                  <c:v>0</c:v>
                </c:pt>
                <c:pt idx="173">
                  <c:v>35.36</c:v>
                </c:pt>
                <c:pt idx="174">
                  <c:v>0.374</c:v>
                </c:pt>
                <c:pt idx="175">
                  <c:v>0</c:v>
                </c:pt>
                <c:pt idx="176">
                  <c:v>0</c:v>
                </c:pt>
                <c:pt idx="177">
                  <c:v>3115.9099000000001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1.93</c:v>
                </c:pt>
                <c:pt idx="183">
                  <c:v>0</c:v>
                </c:pt>
                <c:pt idx="184">
                  <c:v>0.34200000000000003</c:v>
                </c:pt>
                <c:pt idx="185">
                  <c:v>4.5599999999999996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1.022</c:v>
                </c:pt>
                <c:pt idx="190">
                  <c:v>6.08</c:v>
                </c:pt>
                <c:pt idx="191">
                  <c:v>0</c:v>
                </c:pt>
                <c:pt idx="192">
                  <c:v>2.4</c:v>
                </c:pt>
                <c:pt idx="193">
                  <c:v>1.26</c:v>
                </c:pt>
                <c:pt idx="194">
                  <c:v>3.01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0.377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364</c:v>
                </c:pt>
                <c:pt idx="203">
                  <c:v>0</c:v>
                </c:pt>
                <c:pt idx="204">
                  <c:v>0.4</c:v>
                </c:pt>
                <c:pt idx="205">
                  <c:v>1.92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0.46700000000000003</c:v>
                </c:pt>
                <c:pt idx="214">
                  <c:v>0</c:v>
                </c:pt>
                <c:pt idx="215">
                  <c:v>1.1459999999999999</c:v>
                </c:pt>
                <c:pt idx="216">
                  <c:v>6.92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24.45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1.238</c:v>
                </c:pt>
                <c:pt idx="227">
                  <c:v>0</c:v>
                </c:pt>
                <c:pt idx="228">
                  <c:v>7.76</c:v>
                </c:pt>
                <c:pt idx="229">
                  <c:v>42.2</c:v>
                </c:pt>
                <c:pt idx="230">
                  <c:v>1.1499999999999999</c:v>
                </c:pt>
                <c:pt idx="231">
                  <c:v>0.28000000000000003</c:v>
                </c:pt>
                <c:pt idx="232">
                  <c:v>0.19500000000000001</c:v>
                </c:pt>
                <c:pt idx="233">
                  <c:v>0</c:v>
                </c:pt>
                <c:pt idx="234">
                  <c:v>2.2599999999999998</c:v>
                </c:pt>
                <c:pt idx="235">
                  <c:v>4.0999999999999996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0.94</c:v>
                </c:pt>
                <c:pt idx="242">
                  <c:v>0</c:v>
                </c:pt>
                <c:pt idx="243">
                  <c:v>9.4</c:v>
                </c:pt>
                <c:pt idx="244">
                  <c:v>2.54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3.52</c:v>
                </c:pt>
                <c:pt idx="250">
                  <c:v>0.64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34.14</c:v>
                </c:pt>
                <c:pt idx="255">
                  <c:v>5.94</c:v>
                </c:pt>
                <c:pt idx="256">
                  <c:v>2.61</c:v>
                </c:pt>
                <c:pt idx="257">
                  <c:v>0.97199999999999998</c:v>
                </c:pt>
                <c:pt idx="258">
                  <c:v>0.56999999999999995</c:v>
                </c:pt>
                <c:pt idx="259">
                  <c:v>24.28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</c:v>
                </c:pt>
                <c:pt idx="264">
                  <c:v>0</c:v>
                </c:pt>
                <c:pt idx="265">
                  <c:v>35.979999999999997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1.4650000000000001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2.79</c:v>
                </c:pt>
                <c:pt idx="277">
                  <c:v>0</c:v>
                </c:pt>
                <c:pt idx="278">
                  <c:v>0.92500000000000004</c:v>
                </c:pt>
                <c:pt idx="279">
                  <c:v>27.8</c:v>
                </c:pt>
                <c:pt idx="280">
                  <c:v>0</c:v>
                </c:pt>
                <c:pt idx="281">
                  <c:v>0.54</c:v>
                </c:pt>
                <c:pt idx="282">
                  <c:v>39</c:v>
                </c:pt>
                <c:pt idx="283">
                  <c:v>38.200000000000003</c:v>
                </c:pt>
                <c:pt idx="284">
                  <c:v>2.39</c:v>
                </c:pt>
                <c:pt idx="285">
                  <c:v>1.48</c:v>
                </c:pt>
                <c:pt idx="286">
                  <c:v>16.190000000000001</c:v>
                </c:pt>
                <c:pt idx="287">
                  <c:v>10.1</c:v>
                </c:pt>
                <c:pt idx="288">
                  <c:v>2.36</c:v>
                </c:pt>
                <c:pt idx="289">
                  <c:v>0</c:v>
                </c:pt>
                <c:pt idx="290">
                  <c:v>0.84799999999999998</c:v>
                </c:pt>
                <c:pt idx="291">
                  <c:v>18.100000000000001</c:v>
                </c:pt>
                <c:pt idx="292">
                  <c:v>12.98</c:v>
                </c:pt>
                <c:pt idx="293">
                  <c:v>0.91800000000000004</c:v>
                </c:pt>
                <c:pt idx="294">
                  <c:v>7.35</c:v>
                </c:pt>
                <c:pt idx="295">
                  <c:v>3.64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7.73</c:v>
                </c:pt>
                <c:pt idx="299">
                  <c:v>0</c:v>
                </c:pt>
                <c:pt idx="300">
                  <c:v>7.99</c:v>
                </c:pt>
                <c:pt idx="301">
                  <c:v>0</c:v>
                </c:pt>
                <c:pt idx="302">
                  <c:v>8.4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14.5</c:v>
                </c:pt>
                <c:pt idx="307">
                  <c:v>4.125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0.37</c:v>
                </c:pt>
                <c:pt idx="312">
                  <c:v>1.41</c:v>
                </c:pt>
                <c:pt idx="313">
                  <c:v>0</c:v>
                </c:pt>
                <c:pt idx="314">
                  <c:v>0</c:v>
                </c:pt>
                <c:pt idx="315">
                  <c:v>6.58</c:v>
                </c:pt>
                <c:pt idx="316">
                  <c:v>5.8</c:v>
                </c:pt>
                <c:pt idx="317">
                  <c:v>0</c:v>
                </c:pt>
                <c:pt idx="318">
                  <c:v>6.01</c:v>
                </c:pt>
                <c:pt idx="319">
                  <c:v>6</c:v>
                </c:pt>
                <c:pt idx="320">
                  <c:v>1.82</c:v>
                </c:pt>
                <c:pt idx="321">
                  <c:v>0</c:v>
                </c:pt>
                <c:pt idx="322">
                  <c:v>0</c:v>
                </c:pt>
                <c:pt idx="323">
                  <c:v>4364.3397999999997</c:v>
                </c:pt>
                <c:pt idx="324">
                  <c:v>0</c:v>
                </c:pt>
                <c:pt idx="325">
                  <c:v>0.14499999999999999</c:v>
                </c:pt>
                <c:pt idx="326">
                  <c:v>0</c:v>
                </c:pt>
                <c:pt idx="327">
                  <c:v>15.26</c:v>
                </c:pt>
                <c:pt idx="328">
                  <c:v>1.38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0.34300000000000003</c:v>
                </c:pt>
                <c:pt idx="333">
                  <c:v>0</c:v>
                </c:pt>
                <c:pt idx="334">
                  <c:v>1.04</c:v>
                </c:pt>
                <c:pt idx="335">
                  <c:v>1.885</c:v>
                </c:pt>
                <c:pt idx="336">
                  <c:v>6.9000000000000006E-2</c:v>
                </c:pt>
                <c:pt idx="337">
                  <c:v>3.05</c:v>
                </c:pt>
                <c:pt idx="338">
                  <c:v>0</c:v>
                </c:pt>
                <c:pt idx="339">
                  <c:v>6.64</c:v>
                </c:pt>
                <c:pt idx="340">
                  <c:v>0.58399999999999996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55.2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1.35</c:v>
                </c:pt>
                <c:pt idx="355">
                  <c:v>3.19</c:v>
                </c:pt>
                <c:pt idx="356">
                  <c:v>1.9950000000000001</c:v>
                </c:pt>
                <c:pt idx="357">
                  <c:v>0</c:v>
                </c:pt>
                <c:pt idx="358">
                  <c:v>1.7</c:v>
                </c:pt>
                <c:pt idx="359">
                  <c:v>0.83</c:v>
                </c:pt>
                <c:pt idx="360">
                  <c:v>0</c:v>
                </c:pt>
                <c:pt idx="361">
                  <c:v>0</c:v>
                </c:pt>
                <c:pt idx="362">
                  <c:v>0.24199999999999999</c:v>
                </c:pt>
                <c:pt idx="363">
                  <c:v>0.64</c:v>
                </c:pt>
                <c:pt idx="364">
                  <c:v>0</c:v>
                </c:pt>
                <c:pt idx="365">
                  <c:v>0</c:v>
                </c:pt>
                <c:pt idx="366">
                  <c:v>1.73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26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22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</c:v>
                </c:pt>
                <c:pt idx="53">
                  <c:v>28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39</c:v>
                </c:pt>
                <c:pt idx="65">
                  <c:v>0</c:v>
                </c:pt>
                <c:pt idx="66">
                  <c:v>11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21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32</c:v>
                </c:pt>
                <c:pt idx="100">
                  <c:v>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43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30</c:v>
                </c:pt>
                <c:pt idx="109">
                  <c:v>24</c:v>
                </c:pt>
                <c:pt idx="110">
                  <c:v>0</c:v>
                </c:pt>
                <c:pt idx="111">
                  <c:v>23</c:v>
                </c:pt>
                <c:pt idx="112">
                  <c:v>29</c:v>
                </c:pt>
                <c:pt idx="113">
                  <c:v>0</c:v>
                </c:pt>
                <c:pt idx="114">
                  <c:v>42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43</c:v>
                </c:pt>
                <c:pt idx="125">
                  <c:v>0</c:v>
                </c:pt>
                <c:pt idx="126">
                  <c:v>0</c:v>
                </c:pt>
                <c:pt idx="127">
                  <c:v>41</c:v>
                </c:pt>
                <c:pt idx="128">
                  <c:v>11</c:v>
                </c:pt>
                <c:pt idx="129">
                  <c:v>0</c:v>
                </c:pt>
                <c:pt idx="130">
                  <c:v>8</c:v>
                </c:pt>
                <c:pt idx="131">
                  <c:v>15</c:v>
                </c:pt>
                <c:pt idx="132">
                  <c:v>10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27</c:v>
                </c:pt>
                <c:pt idx="145">
                  <c:v>43</c:v>
                </c:pt>
                <c:pt idx="146">
                  <c:v>24</c:v>
                </c:pt>
                <c:pt idx="147">
                  <c:v>0</c:v>
                </c:pt>
                <c:pt idx="148">
                  <c:v>7</c:v>
                </c:pt>
                <c:pt idx="149">
                  <c:v>21</c:v>
                </c:pt>
                <c:pt idx="150">
                  <c:v>0</c:v>
                </c:pt>
                <c:pt idx="151">
                  <c:v>28</c:v>
                </c:pt>
                <c:pt idx="152">
                  <c:v>44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18</c:v>
                </c:pt>
                <c:pt idx="159">
                  <c:v>29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23</c:v>
                </c:pt>
                <c:pt idx="172">
                  <c:v>0</c:v>
                </c:pt>
                <c:pt idx="173">
                  <c:v>0</c:v>
                </c:pt>
                <c:pt idx="174">
                  <c:v>41</c:v>
                </c:pt>
                <c:pt idx="175">
                  <c:v>0</c:v>
                </c:pt>
                <c:pt idx="176">
                  <c:v>0</c:v>
                </c:pt>
                <c:pt idx="177">
                  <c:v>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7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9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43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43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26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21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53</c:v>
                </c:pt>
                <c:pt idx="242">
                  <c:v>0</c:v>
                </c:pt>
                <c:pt idx="243">
                  <c:v>0</c:v>
                </c:pt>
                <c:pt idx="244">
                  <c:v>28</c:v>
                </c:pt>
                <c:pt idx="245">
                  <c:v>2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30</c:v>
                </c:pt>
                <c:pt idx="255">
                  <c:v>0</c:v>
                </c:pt>
                <c:pt idx="256">
                  <c:v>0</c:v>
                </c:pt>
                <c:pt idx="257">
                  <c:v>52</c:v>
                </c:pt>
                <c:pt idx="258">
                  <c:v>36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8</c:v>
                </c:pt>
                <c:pt idx="264">
                  <c:v>0</c:v>
                </c:pt>
                <c:pt idx="265">
                  <c:v>26</c:v>
                </c:pt>
                <c:pt idx="266">
                  <c:v>0</c:v>
                </c:pt>
                <c:pt idx="267">
                  <c:v>0</c:v>
                </c:pt>
                <c:pt idx="268">
                  <c:v>25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26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7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23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11</c:v>
                </c:pt>
                <c:pt idx="292">
                  <c:v>43</c:v>
                </c:pt>
                <c:pt idx="293">
                  <c:v>0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40</c:v>
                </c:pt>
                <c:pt idx="299">
                  <c:v>0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22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43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30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32</c:v>
                </c:pt>
                <c:pt idx="326">
                  <c:v>0</c:v>
                </c:pt>
                <c:pt idx="327">
                  <c:v>25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28</c:v>
                </c:pt>
                <c:pt idx="333">
                  <c:v>7</c:v>
                </c:pt>
                <c:pt idx="334">
                  <c:v>41</c:v>
                </c:pt>
                <c:pt idx="335">
                  <c:v>41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0</c:v>
                </c:pt>
                <c:pt idx="355">
                  <c:v>42</c:v>
                </c:pt>
                <c:pt idx="356">
                  <c:v>0</c:v>
                </c:pt>
                <c:pt idx="357">
                  <c:v>0</c:v>
                </c:pt>
                <c:pt idx="358">
                  <c:v>23</c:v>
                </c:pt>
                <c:pt idx="359">
                  <c:v>16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18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34</c:v>
                </c:pt>
                <c:pt idx="2">
                  <c:v>44</c:v>
                </c:pt>
                <c:pt idx="3">
                  <c:v>12</c:v>
                </c:pt>
                <c:pt idx="4">
                  <c:v>45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3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19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0</c:v>
                </c:pt>
                <c:pt idx="39">
                  <c:v>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36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</c:v>
                </c:pt>
                <c:pt idx="53">
                  <c:v>0</c:v>
                </c:pt>
                <c:pt idx="54">
                  <c:v>33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</c:v>
                </c:pt>
                <c:pt idx="60">
                  <c:v>28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3</c:v>
                </c:pt>
                <c:pt idx="65">
                  <c:v>3</c:v>
                </c:pt>
                <c:pt idx="66">
                  <c:v>8</c:v>
                </c:pt>
                <c:pt idx="67">
                  <c:v>4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25</c:v>
                </c:pt>
                <c:pt idx="73">
                  <c:v>0</c:v>
                </c:pt>
                <c:pt idx="74">
                  <c:v>14</c:v>
                </c:pt>
                <c:pt idx="75">
                  <c:v>10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7</c:v>
                </c:pt>
                <c:pt idx="81">
                  <c:v>0</c:v>
                </c:pt>
                <c:pt idx="82">
                  <c:v>11</c:v>
                </c:pt>
                <c:pt idx="83">
                  <c:v>32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4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10</c:v>
                </c:pt>
                <c:pt idx="98">
                  <c:v>0</c:v>
                </c:pt>
                <c:pt idx="99">
                  <c:v>0</c:v>
                </c:pt>
                <c:pt idx="100">
                  <c:v>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17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14</c:v>
                </c:pt>
                <c:pt idx="109">
                  <c:v>1</c:v>
                </c:pt>
                <c:pt idx="110">
                  <c:v>14</c:v>
                </c:pt>
                <c:pt idx="111">
                  <c:v>12</c:v>
                </c:pt>
                <c:pt idx="112">
                  <c:v>0</c:v>
                </c:pt>
                <c:pt idx="113">
                  <c:v>12</c:v>
                </c:pt>
                <c:pt idx="114">
                  <c:v>14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</c:v>
                </c:pt>
                <c:pt idx="125">
                  <c:v>0</c:v>
                </c:pt>
                <c:pt idx="126">
                  <c:v>11</c:v>
                </c:pt>
                <c:pt idx="127">
                  <c:v>14</c:v>
                </c:pt>
                <c:pt idx="128">
                  <c:v>8</c:v>
                </c:pt>
                <c:pt idx="129">
                  <c:v>0</c:v>
                </c:pt>
                <c:pt idx="130">
                  <c:v>0</c:v>
                </c:pt>
                <c:pt idx="131">
                  <c:v>4</c:v>
                </c:pt>
                <c:pt idx="132">
                  <c:v>14</c:v>
                </c:pt>
                <c:pt idx="133">
                  <c:v>3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19</c:v>
                </c:pt>
                <c:pt idx="143">
                  <c:v>15</c:v>
                </c:pt>
                <c:pt idx="144">
                  <c:v>10</c:v>
                </c:pt>
                <c:pt idx="145">
                  <c:v>20</c:v>
                </c:pt>
                <c:pt idx="146">
                  <c:v>38</c:v>
                </c:pt>
                <c:pt idx="147">
                  <c:v>14</c:v>
                </c:pt>
                <c:pt idx="148">
                  <c:v>3</c:v>
                </c:pt>
                <c:pt idx="149">
                  <c:v>12</c:v>
                </c:pt>
                <c:pt idx="150">
                  <c:v>0</c:v>
                </c:pt>
                <c:pt idx="151">
                  <c:v>17</c:v>
                </c:pt>
                <c:pt idx="152">
                  <c:v>12</c:v>
                </c:pt>
                <c:pt idx="153">
                  <c:v>8</c:v>
                </c:pt>
                <c:pt idx="154">
                  <c:v>3</c:v>
                </c:pt>
                <c:pt idx="155">
                  <c:v>12</c:v>
                </c:pt>
                <c:pt idx="156">
                  <c:v>4</c:v>
                </c:pt>
                <c:pt idx="157">
                  <c:v>14</c:v>
                </c:pt>
                <c:pt idx="158">
                  <c:v>28</c:v>
                </c:pt>
                <c:pt idx="159">
                  <c:v>14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14</c:v>
                </c:pt>
                <c:pt idx="171">
                  <c:v>4</c:v>
                </c:pt>
                <c:pt idx="172">
                  <c:v>0</c:v>
                </c:pt>
                <c:pt idx="173">
                  <c:v>3</c:v>
                </c:pt>
                <c:pt idx="174">
                  <c:v>19</c:v>
                </c:pt>
                <c:pt idx="175">
                  <c:v>0</c:v>
                </c:pt>
                <c:pt idx="176">
                  <c:v>0</c:v>
                </c:pt>
                <c:pt idx="177">
                  <c:v>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18</c:v>
                </c:pt>
                <c:pt idx="183">
                  <c:v>0</c:v>
                </c:pt>
                <c:pt idx="184">
                  <c:v>0</c:v>
                </c:pt>
                <c:pt idx="185">
                  <c:v>18</c:v>
                </c:pt>
                <c:pt idx="186">
                  <c:v>0</c:v>
                </c:pt>
                <c:pt idx="187">
                  <c:v>0</c:v>
                </c:pt>
                <c:pt idx="188">
                  <c:v>33</c:v>
                </c:pt>
                <c:pt idx="189">
                  <c:v>36</c:v>
                </c:pt>
                <c:pt idx="190">
                  <c:v>3</c:v>
                </c:pt>
                <c:pt idx="191">
                  <c:v>0</c:v>
                </c:pt>
                <c:pt idx="192">
                  <c:v>39</c:v>
                </c:pt>
                <c:pt idx="193">
                  <c:v>46</c:v>
                </c:pt>
                <c:pt idx="194">
                  <c:v>32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17</c:v>
                </c:pt>
                <c:pt idx="214">
                  <c:v>0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3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4</c:v>
                </c:pt>
                <c:pt idx="227">
                  <c:v>0</c:v>
                </c:pt>
                <c:pt idx="228">
                  <c:v>16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20</c:v>
                </c:pt>
                <c:pt idx="235">
                  <c:v>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38</c:v>
                </c:pt>
                <c:pt idx="242">
                  <c:v>0</c:v>
                </c:pt>
                <c:pt idx="243">
                  <c:v>5</c:v>
                </c:pt>
                <c:pt idx="244">
                  <c:v>18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41</c:v>
                </c:pt>
                <c:pt idx="255">
                  <c:v>9</c:v>
                </c:pt>
                <c:pt idx="256">
                  <c:v>4</c:v>
                </c:pt>
                <c:pt idx="257">
                  <c:v>37</c:v>
                </c:pt>
                <c:pt idx="258">
                  <c:v>49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34</c:v>
                </c:pt>
                <c:pt idx="264">
                  <c:v>0</c:v>
                </c:pt>
                <c:pt idx="265">
                  <c:v>19</c:v>
                </c:pt>
                <c:pt idx="266">
                  <c:v>0</c:v>
                </c:pt>
                <c:pt idx="267">
                  <c:v>0</c:v>
                </c:pt>
                <c:pt idx="268">
                  <c:v>2</c:v>
                </c:pt>
                <c:pt idx="269">
                  <c:v>32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7</c:v>
                </c:pt>
                <c:pt idx="277">
                  <c:v>0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4</c:v>
                </c:pt>
                <c:pt idx="283">
                  <c:v>3</c:v>
                </c:pt>
                <c:pt idx="284">
                  <c:v>4</c:v>
                </c:pt>
                <c:pt idx="285">
                  <c:v>0</c:v>
                </c:pt>
                <c:pt idx="286">
                  <c:v>14</c:v>
                </c:pt>
                <c:pt idx="287">
                  <c:v>4</c:v>
                </c:pt>
                <c:pt idx="288">
                  <c:v>0</c:v>
                </c:pt>
                <c:pt idx="289">
                  <c:v>0</c:v>
                </c:pt>
                <c:pt idx="290">
                  <c:v>10</c:v>
                </c:pt>
                <c:pt idx="291">
                  <c:v>3</c:v>
                </c:pt>
                <c:pt idx="292">
                  <c:v>4</c:v>
                </c:pt>
                <c:pt idx="293">
                  <c:v>31</c:v>
                </c:pt>
                <c:pt idx="294">
                  <c:v>0</c:v>
                </c:pt>
                <c:pt idx="295">
                  <c:v>24</c:v>
                </c:pt>
                <c:pt idx="296">
                  <c:v>0</c:v>
                </c:pt>
                <c:pt idx="297">
                  <c:v>0</c:v>
                </c:pt>
                <c:pt idx="298">
                  <c:v>14</c:v>
                </c:pt>
                <c:pt idx="299">
                  <c:v>0</c:v>
                </c:pt>
                <c:pt idx="300">
                  <c:v>25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27</c:v>
                </c:pt>
                <c:pt idx="312">
                  <c:v>35</c:v>
                </c:pt>
                <c:pt idx="313">
                  <c:v>15</c:v>
                </c:pt>
                <c:pt idx="314">
                  <c:v>0</c:v>
                </c:pt>
                <c:pt idx="315">
                  <c:v>16</c:v>
                </c:pt>
                <c:pt idx="316">
                  <c:v>0</c:v>
                </c:pt>
                <c:pt idx="317">
                  <c:v>0</c:v>
                </c:pt>
                <c:pt idx="318">
                  <c:v>35</c:v>
                </c:pt>
                <c:pt idx="319">
                  <c:v>20</c:v>
                </c:pt>
                <c:pt idx="320">
                  <c:v>3</c:v>
                </c:pt>
                <c:pt idx="321">
                  <c:v>0</c:v>
                </c:pt>
                <c:pt idx="322">
                  <c:v>0</c:v>
                </c:pt>
                <c:pt idx="323">
                  <c:v>14</c:v>
                </c:pt>
                <c:pt idx="324">
                  <c:v>0</c:v>
                </c:pt>
                <c:pt idx="325">
                  <c:v>18</c:v>
                </c:pt>
                <c:pt idx="326">
                  <c:v>0</c:v>
                </c:pt>
                <c:pt idx="327">
                  <c:v>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14</c:v>
                </c:pt>
                <c:pt idx="333">
                  <c:v>13</c:v>
                </c:pt>
                <c:pt idx="334">
                  <c:v>36</c:v>
                </c:pt>
                <c:pt idx="335">
                  <c:v>14</c:v>
                </c:pt>
                <c:pt idx="336">
                  <c:v>9</c:v>
                </c:pt>
                <c:pt idx="337">
                  <c:v>36</c:v>
                </c:pt>
                <c:pt idx="338">
                  <c:v>44</c:v>
                </c:pt>
                <c:pt idx="339">
                  <c:v>20</c:v>
                </c:pt>
                <c:pt idx="340">
                  <c:v>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21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5</c:v>
                </c:pt>
                <c:pt idx="355">
                  <c:v>9</c:v>
                </c:pt>
                <c:pt idx="356">
                  <c:v>13</c:v>
                </c:pt>
                <c:pt idx="357">
                  <c:v>0</c:v>
                </c:pt>
                <c:pt idx="358">
                  <c:v>4</c:v>
                </c:pt>
                <c:pt idx="359">
                  <c:v>4</c:v>
                </c:pt>
                <c:pt idx="360">
                  <c:v>0</c:v>
                </c:pt>
                <c:pt idx="361">
                  <c:v>14</c:v>
                </c:pt>
                <c:pt idx="362">
                  <c:v>36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0.45200000000000001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5.64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14.78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1.38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0.81</c:v>
                </c:pt>
                <c:pt idx="100">
                  <c:v>5.55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2.37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1.444</c:v>
                </c:pt>
                <c:pt idx="109">
                  <c:v>7.9000000000000001E-2</c:v>
                </c:pt>
                <c:pt idx="110">
                  <c:v>0</c:v>
                </c:pt>
                <c:pt idx="111">
                  <c:v>2.5</c:v>
                </c:pt>
                <c:pt idx="112">
                  <c:v>3.3</c:v>
                </c:pt>
                <c:pt idx="113">
                  <c:v>0</c:v>
                </c:pt>
                <c:pt idx="114">
                  <c:v>4.0650000000000004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13.775</c:v>
                </c:pt>
                <c:pt idx="125">
                  <c:v>0</c:v>
                </c:pt>
                <c:pt idx="126">
                  <c:v>0</c:v>
                </c:pt>
                <c:pt idx="127">
                  <c:v>3.6</c:v>
                </c:pt>
                <c:pt idx="128">
                  <c:v>2.23</c:v>
                </c:pt>
                <c:pt idx="129">
                  <c:v>0</c:v>
                </c:pt>
                <c:pt idx="130">
                  <c:v>6.48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1.4550000000000001</c:v>
                </c:pt>
                <c:pt idx="145">
                  <c:v>0.49099999999999999</c:v>
                </c:pt>
                <c:pt idx="146">
                  <c:v>4.41</c:v>
                </c:pt>
                <c:pt idx="147">
                  <c:v>0</c:v>
                </c:pt>
                <c:pt idx="148">
                  <c:v>11528.1299</c:v>
                </c:pt>
                <c:pt idx="149">
                  <c:v>5512.1499000000003</c:v>
                </c:pt>
                <c:pt idx="150">
                  <c:v>0</c:v>
                </c:pt>
                <c:pt idx="151">
                  <c:v>7031.6499000000003</c:v>
                </c:pt>
                <c:pt idx="152">
                  <c:v>11031.929700000001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479.48</c:v>
                </c:pt>
                <c:pt idx="159">
                  <c:v>5047.1602000000003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2.36</c:v>
                </c:pt>
                <c:pt idx="172">
                  <c:v>0</c:v>
                </c:pt>
                <c:pt idx="173">
                  <c:v>0</c:v>
                </c:pt>
                <c:pt idx="174">
                  <c:v>0.46100000000000002</c:v>
                </c:pt>
                <c:pt idx="175">
                  <c:v>0</c:v>
                </c:pt>
                <c:pt idx="176">
                  <c:v>0</c:v>
                </c:pt>
                <c:pt idx="177">
                  <c:v>3107.27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5.14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6.04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0.39500000000000002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2.1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1.306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21.15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7.44</c:v>
                </c:pt>
                <c:pt idx="229">
                  <c:v>46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2.75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0.76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32.4</c:v>
                </c:pt>
                <c:pt idx="255">
                  <c:v>0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0.63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46.3</c:v>
                </c:pt>
                <c:pt idx="266">
                  <c:v>0</c:v>
                </c:pt>
                <c:pt idx="267">
                  <c:v>0</c:v>
                </c:pt>
                <c:pt idx="268">
                  <c:v>3.7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0.93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39.35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17.64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17.100000000000001</c:v>
                </c:pt>
                <c:pt idx="292">
                  <c:v>12.2</c:v>
                </c:pt>
                <c:pt idx="293">
                  <c:v>0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7.55</c:v>
                </c:pt>
                <c:pt idx="299">
                  <c:v>0</c:v>
                </c:pt>
                <c:pt idx="300">
                  <c:v>0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15.5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0.498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7.9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1.76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0.19980000000000001</c:v>
                </c:pt>
                <c:pt idx="326">
                  <c:v>0</c:v>
                </c:pt>
                <c:pt idx="327">
                  <c:v>13.76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1.835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0</c:v>
                </c:pt>
                <c:pt idx="355">
                  <c:v>2.9184999999999999</c:v>
                </c:pt>
                <c:pt idx="356">
                  <c:v>0</c:v>
                </c:pt>
                <c:pt idx="357">
                  <c:v>0</c:v>
                </c:pt>
                <c:pt idx="358">
                  <c:v>1.79</c:v>
                </c:pt>
                <c:pt idx="359">
                  <c:v>0.76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0.45400000000000001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3.2850000000000001</c:v>
                </c:pt>
                <c:pt idx="4">
                  <c:v>0.48399999999999999</c:v>
                </c:pt>
                <c:pt idx="5">
                  <c:v>0</c:v>
                </c:pt>
                <c:pt idx="6">
                  <c:v>7.3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0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6.5</c:v>
                </c:pt>
                <c:pt idx="66">
                  <c:v>1.248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1.83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1.3340000000000001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3.9590000000000001</c:v>
                </c:pt>
                <c:pt idx="128">
                  <c:v>2.06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7.31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3.67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1.22</c:v>
                </c:pt>
                <c:pt idx="145">
                  <c:v>0.41</c:v>
                </c:pt>
                <c:pt idx="146">
                  <c:v>4.2300000000000004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0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5730.71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0.45500000000000002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1.895</c:v>
                </c:pt>
                <c:pt idx="183">
                  <c:v>0</c:v>
                </c:pt>
                <c:pt idx="184">
                  <c:v>0</c:v>
                </c:pt>
                <c:pt idx="185">
                  <c:v>4.8099999999999996</c:v>
                </c:pt>
                <c:pt idx="186">
                  <c:v>0</c:v>
                </c:pt>
                <c:pt idx="187">
                  <c:v>0</c:v>
                </c:pt>
                <c:pt idx="188">
                  <c:v>6.52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1.375</c:v>
                </c:pt>
                <c:pt idx="194">
                  <c:v>3.48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0.31900000000000001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1.9550000000000001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0.50800000000000001</c:v>
                </c:pt>
                <c:pt idx="214">
                  <c:v>0</c:v>
                </c:pt>
                <c:pt idx="215">
                  <c:v>1.3480000000000001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0.86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0.73399999999999999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30.2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2.93</c:v>
                </c:pt>
                <c:pt idx="264">
                  <c:v>0</c:v>
                </c:pt>
                <c:pt idx="265">
                  <c:v>38.5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1.5349999999999999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34.5</c:v>
                </c:pt>
                <c:pt idx="284">
                  <c:v>2.2599999999999998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0.82199999999999995</c:v>
                </c:pt>
                <c:pt idx="291">
                  <c:v>16.18</c:v>
                </c:pt>
                <c:pt idx="292">
                  <c:v>12.16</c:v>
                </c:pt>
                <c:pt idx="293">
                  <c:v>0.88200000000000001</c:v>
                </c:pt>
                <c:pt idx="294">
                  <c:v>6.6</c:v>
                </c:pt>
                <c:pt idx="295">
                  <c:v>3.73</c:v>
                </c:pt>
                <c:pt idx="296">
                  <c:v>0</c:v>
                </c:pt>
                <c:pt idx="297">
                  <c:v>0</c:v>
                </c:pt>
                <c:pt idx="298">
                  <c:v>8.2859999999999996</c:v>
                </c:pt>
                <c:pt idx="299">
                  <c:v>0</c:v>
                </c:pt>
                <c:pt idx="300">
                  <c:v>8.4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0.39600000000000002</c:v>
                </c:pt>
                <c:pt idx="312">
                  <c:v>1.4179999999999999</c:v>
                </c:pt>
                <c:pt idx="313">
                  <c:v>0</c:v>
                </c:pt>
                <c:pt idx="314">
                  <c:v>0</c:v>
                </c:pt>
                <c:pt idx="315">
                  <c:v>7.7</c:v>
                </c:pt>
                <c:pt idx="316">
                  <c:v>0</c:v>
                </c:pt>
                <c:pt idx="317">
                  <c:v>0</c:v>
                </c:pt>
                <c:pt idx="318">
                  <c:v>6.4050000000000002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3.33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1.22</c:v>
                </c:pt>
                <c:pt idx="355">
                  <c:v>3.09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0.26400000000000001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19" activePane="bottomLeft" state="frozen"/>
      <selection pane="bottomLeft" activeCell="B39" sqref="B39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3.4329999999999998</v>
      </c>
      <c r="C4" s="91">
        <f t="shared" ref="C4:C30" si="0">((B4-K4)/K4)*100</f>
        <v>-4.1061452513966552</v>
      </c>
      <c r="D4" s="51" t="str">
        <f>ALL!D16</f>
        <v>N/A</v>
      </c>
      <c r="E4" s="51">
        <f>ALL!E16</f>
        <v>15</v>
      </c>
      <c r="F4" s="71" t="str">
        <f>ALL!F16</f>
        <v>N/A</v>
      </c>
      <c r="G4" s="71">
        <f>ALL!G16</f>
        <v>3.9990000000000001</v>
      </c>
      <c r="H4" s="52">
        <f>ALL!C16</f>
        <v>3.68</v>
      </c>
      <c r="I4" s="53" t="str">
        <f t="shared" ref="I4:I30" si="1">IF(B4&gt;H4,"Long","Short")</f>
        <v>Short</v>
      </c>
      <c r="J4" s="87">
        <f t="shared" ref="J4:J30" si="2">((B4-H4)/H4)*100</f>
        <v>-6.7119565217391388</v>
      </c>
      <c r="K4" s="117">
        <v>3.58</v>
      </c>
      <c r="L4" s="90">
        <f>C34/100</f>
        <v>-8.9592791805473034E-3</v>
      </c>
      <c r="M4" s="17"/>
      <c r="N4" s="83">
        <f>C36/100</f>
        <v>8.3929796780038066E-4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-4.1061452513966552</v>
      </c>
      <c r="S4" s="25">
        <f t="shared" ref="S4:S30" si="6">B4*P4</f>
        <v>3551.9083798882684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16.670000000000002</v>
      </c>
      <c r="C5" s="84">
        <f t="shared" si="0"/>
        <v>-1.1269276393831418</v>
      </c>
      <c r="D5" s="26">
        <f>ALL!D251</f>
        <v>11</v>
      </c>
      <c r="E5" s="26">
        <f>ALL!E251</f>
        <v>3</v>
      </c>
      <c r="F5" s="72">
        <f>ALL!F251</f>
        <v>17.100000000000001</v>
      </c>
      <c r="G5" s="72">
        <f>ALL!G251</f>
        <v>16.18</v>
      </c>
      <c r="H5" s="27">
        <f>ALL!C251</f>
        <v>18.100000000000001</v>
      </c>
      <c r="I5" s="54" t="str">
        <f t="shared" si="1"/>
        <v>Short</v>
      </c>
      <c r="J5" s="88">
        <f t="shared" si="2"/>
        <v>-7.900552486187844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-1.1269276393831418</v>
      </c>
      <c r="S5" s="29">
        <f t="shared" si="6"/>
        <v>3662.2586002372482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34.380000000000003</v>
      </c>
      <c r="C6" s="92">
        <f t="shared" si="0"/>
        <v>-21.506849315068482</v>
      </c>
      <c r="D6" s="30">
        <f>ALL!D232</f>
        <v>26</v>
      </c>
      <c r="E6" s="30">
        <f>ALL!E232</f>
        <v>19</v>
      </c>
      <c r="F6" s="73">
        <f>ALL!F232</f>
        <v>46.3</v>
      </c>
      <c r="G6" s="73">
        <f>ALL!G232</f>
        <v>38.5</v>
      </c>
      <c r="H6" s="27">
        <f>ALL!C232</f>
        <v>35.979999999999997</v>
      </c>
      <c r="I6" s="54" t="str">
        <f t="shared" si="1"/>
        <v>Short</v>
      </c>
      <c r="J6" s="89">
        <f t="shared" si="2"/>
        <v>-4.4469149527515137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-21.506849315068482</v>
      </c>
      <c r="S6" s="25">
        <f t="shared" si="6"/>
        <v>2907.3863013698633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1.7849999999999999</v>
      </c>
      <c r="C7" s="84">
        <f t="shared" si="0"/>
        <v>-15.801886792452837</v>
      </c>
      <c r="D7" s="26" t="str">
        <f>ALL!D99</f>
        <v>N/A</v>
      </c>
      <c r="E7" s="26">
        <f>ALL!E99</f>
        <v>12</v>
      </c>
      <c r="F7" s="72" t="str">
        <f>ALL!F99</f>
        <v>N/A</v>
      </c>
      <c r="G7" s="72">
        <f>ALL!G99</f>
        <v>1.9</v>
      </c>
      <c r="H7" s="27">
        <f>ALL!C99</f>
        <v>1.89</v>
      </c>
      <c r="I7" s="54" t="str">
        <f t="shared" si="1"/>
        <v>Short</v>
      </c>
      <c r="J7" s="88">
        <f t="shared" si="2"/>
        <v>-5.5555555555555554</v>
      </c>
      <c r="K7" s="118">
        <v>2.12</v>
      </c>
      <c r="L7" s="18"/>
      <c r="M7" s="34">
        <f>-N4+L4</f>
        <v>-9.7985771483476841E-3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-15.801886792452837</v>
      </c>
      <c r="S7" s="29">
        <f t="shared" si="6"/>
        <v>3118.6981132075471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8.9749999999999996</v>
      </c>
      <c r="C8" s="92">
        <f t="shared" si="0"/>
        <v>7.3564593301435446</v>
      </c>
      <c r="D8" s="30" t="str">
        <f>ALL!D96</f>
        <v>N/A</v>
      </c>
      <c r="E8" s="30">
        <f>ALL!E96</f>
        <v>14</v>
      </c>
      <c r="F8" s="73" t="str">
        <f>ALL!F96</f>
        <v>N/A</v>
      </c>
      <c r="G8" s="73">
        <f>ALL!G96</f>
        <v>9.0250000000000004</v>
      </c>
      <c r="H8" s="27">
        <f>ALL!C96</f>
        <v>9.4649999999999999</v>
      </c>
      <c r="I8" s="54" t="str">
        <f t="shared" si="1"/>
        <v>Short</v>
      </c>
      <c r="J8" s="89">
        <f t="shared" si="2"/>
        <v>-5.1769677760169071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7.3564593301435446</v>
      </c>
      <c r="S8" s="25">
        <f t="shared" si="6"/>
        <v>3976.4832535885171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7.23</v>
      </c>
      <c r="C9" s="84">
        <f t="shared" si="0"/>
        <v>-17.371428571428567</v>
      </c>
      <c r="D9" s="26" t="str">
        <f>ALL!D260</f>
        <v>N/A</v>
      </c>
      <c r="E9" s="26">
        <f>ALL!E260</f>
        <v>25</v>
      </c>
      <c r="F9" s="72" t="str">
        <f>ALL!F260</f>
        <v>N/A</v>
      </c>
      <c r="G9" s="72">
        <f>ALL!G260</f>
        <v>8.4</v>
      </c>
      <c r="H9" s="27">
        <f>ALL!C260</f>
        <v>7.99</v>
      </c>
      <c r="I9" s="54" t="str">
        <f t="shared" si="1"/>
        <v>Short</v>
      </c>
      <c r="J9" s="88">
        <f t="shared" si="2"/>
        <v>-9.5118898623279069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-17.371428571428567</v>
      </c>
      <c r="S9" s="29">
        <f t="shared" si="6"/>
        <v>3060.5622857142857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6.31</v>
      </c>
      <c r="C10" s="92">
        <f t="shared" si="0"/>
        <v>-10.623229461756374</v>
      </c>
      <c r="D10" s="30" t="str">
        <f>ALL!D185</f>
        <v>N/A</v>
      </c>
      <c r="E10" s="30" t="str">
        <f>ALL!E185</f>
        <v>N/A</v>
      </c>
      <c r="F10" s="73" t="str">
        <f>ALL!F185</f>
        <v>N/A</v>
      </c>
      <c r="G10" s="73" t="str">
        <f>ALL!G185</f>
        <v>N/A</v>
      </c>
      <c r="H10" s="27">
        <f>ALL!C185</f>
        <v>6.92</v>
      </c>
      <c r="I10" s="54" t="str">
        <f t="shared" si="1"/>
        <v>Short</v>
      </c>
      <c r="J10" s="89">
        <f t="shared" si="2"/>
        <v>-8.8150289017341095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-10.623229461756374</v>
      </c>
      <c r="S10" s="25">
        <f t="shared" si="6"/>
        <v>3310.5155807365441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0.53200000000000003</v>
      </c>
      <c r="C11" s="84">
        <f t="shared" si="0"/>
        <v>-14.193548387096769</v>
      </c>
      <c r="D11" s="26" t="str">
        <f>ALL!D294</f>
        <v>N/A</v>
      </c>
      <c r="E11" s="26">
        <f>ALL!E294</f>
        <v>9</v>
      </c>
      <c r="F11" s="72" t="str">
        <f>ALL!F294</f>
        <v>N/A</v>
      </c>
      <c r="G11" s="72">
        <f>ALL!G294</f>
        <v>0.56799999999999995</v>
      </c>
      <c r="H11" s="27">
        <f>ALL!C294</f>
        <v>0.58399999999999996</v>
      </c>
      <c r="I11" s="54" t="str">
        <f t="shared" si="1"/>
        <v>Short</v>
      </c>
      <c r="J11" s="88">
        <f t="shared" si="2"/>
        <v>-8.9041095890410862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-14.193548387096769</v>
      </c>
      <c r="S11" s="29">
        <f t="shared" si="6"/>
        <v>3178.2709677419357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10.5</v>
      </c>
      <c r="C12" s="92">
        <f t="shared" si="0"/>
        <v>7.1428571428571352</v>
      </c>
      <c r="D12" s="127" t="str">
        <f>ALL!D342</f>
        <v>N/A</v>
      </c>
      <c r="E12" s="127">
        <f>ALL!E342</f>
        <v>3</v>
      </c>
      <c r="F12" s="73" t="str">
        <f>ALL!F342</f>
        <v>N/A</v>
      </c>
      <c r="G12" s="73">
        <f>ALL!G342</f>
        <v>10.199999999999999</v>
      </c>
      <c r="H12" s="126">
        <f>ALL!C342</f>
        <v>10.94</v>
      </c>
      <c r="I12" s="54" t="str">
        <f t="shared" si="1"/>
        <v>Short</v>
      </c>
      <c r="J12" s="89">
        <f t="shared" si="2"/>
        <v>-4.0219378427787884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7.1428571428571352</v>
      </c>
      <c r="S12" s="25">
        <f t="shared" si="6"/>
        <v>3968.571428571428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17.3</v>
      </c>
      <c r="C13" s="84">
        <f t="shared" si="0"/>
        <v>-4.9450549450549373</v>
      </c>
      <c r="D13" s="26" t="str">
        <f>ALL!D64</f>
        <v>N/A</v>
      </c>
      <c r="E13" s="26">
        <f>ALL!E64</f>
        <v>14</v>
      </c>
      <c r="F13" s="72" t="str">
        <f>ALL!F64</f>
        <v>N/A</v>
      </c>
      <c r="G13" s="72">
        <f>ALL!G64</f>
        <v>19.04</v>
      </c>
      <c r="H13" s="27">
        <f>ALL!C64</f>
        <v>18.21</v>
      </c>
      <c r="I13" s="54" t="str">
        <f t="shared" si="1"/>
        <v>Short</v>
      </c>
      <c r="J13" s="88">
        <f t="shared" si="2"/>
        <v>-4.9972542559033499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-4.9450549450549373</v>
      </c>
      <c r="S13" s="29">
        <f t="shared" si="6"/>
        <v>3520.8351648351654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2.96</v>
      </c>
      <c r="C14" s="92">
        <f t="shared" si="0"/>
        <v>-14.697406340057642</v>
      </c>
      <c r="D14" s="127" t="str">
        <f>ALL!D344</f>
        <v>N/A</v>
      </c>
      <c r="E14" s="127">
        <f>ALL!E344</f>
        <v>36</v>
      </c>
      <c r="F14" s="73" t="str">
        <f>ALL!F344</f>
        <v>N/A</v>
      </c>
      <c r="G14" s="73">
        <f>ALL!G344</f>
        <v>3.33</v>
      </c>
      <c r="H14" s="126">
        <f>ALL!C344</f>
        <v>3.05</v>
      </c>
      <c r="I14" s="54" t="str">
        <f t="shared" si="1"/>
        <v>Short</v>
      </c>
      <c r="J14" s="89">
        <f t="shared" si="2"/>
        <v>-2.9508196721311433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-14.697406340057642</v>
      </c>
      <c r="S14" s="25">
        <f t="shared" si="6"/>
        <v>3159.6080691642646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5.46</v>
      </c>
      <c r="C15" s="84">
        <f t="shared" si="0"/>
        <v>-13.195548489666137</v>
      </c>
      <c r="D15" s="26">
        <f>ALL!D5159</f>
        <v>0</v>
      </c>
      <c r="E15" s="26">
        <f>ALL!E159</f>
        <v>3</v>
      </c>
      <c r="F15" s="72">
        <f>ALL!F159</f>
        <v>6.04</v>
      </c>
      <c r="G15" s="72">
        <f>ALL!G159</f>
        <v>5.58</v>
      </c>
      <c r="H15" s="27">
        <f>ALL!C159</f>
        <v>6.08</v>
      </c>
      <c r="I15" s="54" t="str">
        <f t="shared" si="1"/>
        <v>Short</v>
      </c>
      <c r="J15" s="88">
        <f t="shared" si="2"/>
        <v>-10.197368421052634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-13.195548489666137</v>
      </c>
      <c r="S15" s="29">
        <f t="shared" si="6"/>
        <v>3215.2368839427663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3.9649999999999999</v>
      </c>
      <c r="C16" s="92">
        <f t="shared" si="0"/>
        <v>5.4521276595744705</v>
      </c>
      <c r="D16" s="30">
        <f>ALL!D330</f>
        <v>42</v>
      </c>
      <c r="E16" s="30">
        <f>ALL!E330</f>
        <v>14</v>
      </c>
      <c r="F16" s="73">
        <f>ALL!F330</f>
        <v>4.0650000000000004</v>
      </c>
      <c r="G16" s="73">
        <f>ALL!G330</f>
        <v>4.6849999999999996</v>
      </c>
      <c r="H16" s="27">
        <f>ALL!C330</f>
        <v>4.78</v>
      </c>
      <c r="I16" s="54" t="str">
        <f t="shared" si="1"/>
        <v>Short</v>
      </c>
      <c r="J16" s="89">
        <f t="shared" si="2"/>
        <v>-17.050209205020927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5.4521276595744705</v>
      </c>
      <c r="S16" s="25">
        <f t="shared" si="6"/>
        <v>3905.9468085106382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7.2</v>
      </c>
      <c r="C17" s="84">
        <f t="shared" si="0"/>
        <v>6.0382916053019171</v>
      </c>
      <c r="D17" s="26">
        <f>ALL!D258</f>
        <v>40</v>
      </c>
      <c r="E17" s="26">
        <f>ALL!E258</f>
        <v>14</v>
      </c>
      <c r="F17" s="72">
        <f>ALL!F258</f>
        <v>7.55</v>
      </c>
      <c r="G17" s="72">
        <f>ALL!G258</f>
        <v>8.2859999999999996</v>
      </c>
      <c r="H17" s="27">
        <f>ALL!C258</f>
        <v>7.73</v>
      </c>
      <c r="I17" s="54" t="str">
        <f t="shared" si="1"/>
        <v>Short</v>
      </c>
      <c r="J17" s="88">
        <f t="shared" si="2"/>
        <v>-6.8564036222509728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6.0382916053019171</v>
      </c>
      <c r="S17" s="29">
        <f t="shared" si="6"/>
        <v>3927.6583210603831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3.34</v>
      </c>
      <c r="C18" s="92">
        <f t="shared" si="0"/>
        <v>-7.4792243767313025</v>
      </c>
      <c r="D18" s="30">
        <f>ALL!D75</f>
        <v>21</v>
      </c>
      <c r="E18" s="30">
        <f>ALL!E75</f>
        <v>4</v>
      </c>
      <c r="F18" s="73">
        <f>ALL!F75</f>
        <v>4</v>
      </c>
      <c r="G18" s="73">
        <f>ALL!G75</f>
        <v>3.67</v>
      </c>
      <c r="H18" s="27">
        <f>ALL!C75</f>
        <v>3.91</v>
      </c>
      <c r="I18" s="54" t="str">
        <f t="shared" si="1"/>
        <v>Short</v>
      </c>
      <c r="J18" s="89">
        <f t="shared" si="2"/>
        <v>-14.578005115089521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-7.4792243767313025</v>
      </c>
      <c r="S18" s="25">
        <f t="shared" si="6"/>
        <v>3426.9695290858726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22.8</v>
      </c>
      <c r="C19" s="84">
        <f t="shared" si="0"/>
        <v>20.000000000000004</v>
      </c>
      <c r="D19" s="26">
        <f>ALL!D190</f>
        <v>26</v>
      </c>
      <c r="E19" s="26">
        <f>ALL!E190</f>
        <v>3</v>
      </c>
      <c r="F19" s="72">
        <f>ALL!F190</f>
        <v>21.15</v>
      </c>
      <c r="G19" s="72">
        <f>ALL!G190</f>
        <v>21.8</v>
      </c>
      <c r="H19" s="27">
        <f>ALL!C190</f>
        <v>24.45</v>
      </c>
      <c r="I19" s="54" t="str">
        <f t="shared" si="1"/>
        <v>Short</v>
      </c>
      <c r="J19" s="88">
        <f t="shared" si="2"/>
        <v>-6.7484662576687064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20.000000000000004</v>
      </c>
      <c r="S19" s="29">
        <f t="shared" si="6"/>
        <v>4444.8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3.5720000000000001</v>
      </c>
      <c r="C20" s="92">
        <f t="shared" si="0"/>
        <v>4.1399416909620967</v>
      </c>
      <c r="D20" s="30">
        <f>ALL!D112</f>
        <v>41</v>
      </c>
      <c r="E20" s="30">
        <f>ALL!E112</f>
        <v>14</v>
      </c>
      <c r="F20" s="73">
        <f>ALL!F112</f>
        <v>3.6</v>
      </c>
      <c r="G20" s="73">
        <f>ALL!G112</f>
        <v>3.9590000000000001</v>
      </c>
      <c r="H20" s="27">
        <f>ALL!C112</f>
        <v>3.8290000000000002</v>
      </c>
      <c r="I20" s="54" t="str">
        <f t="shared" si="1"/>
        <v>Short</v>
      </c>
      <c r="J20" s="89">
        <f t="shared" si="2"/>
        <v>-6.7119352311308456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4.1399416909620967</v>
      </c>
      <c r="S20" s="25">
        <f t="shared" si="6"/>
        <v>3857.3434402332359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</v>
      </c>
      <c r="C21" s="84">
        <f t="shared" si="0"/>
        <v>-4.5226130653266372</v>
      </c>
      <c r="D21" s="26">
        <f>ALL!D341</f>
        <v>11</v>
      </c>
      <c r="E21" s="26">
        <f>ALL!E341</f>
        <v>8</v>
      </c>
      <c r="F21" s="72">
        <f>ALL!F341</f>
        <v>2.23</v>
      </c>
      <c r="G21" s="72">
        <f>ALL!G341</f>
        <v>2.06</v>
      </c>
      <c r="H21" s="27">
        <f>ALL!C341</f>
        <v>2.2999999999999998</v>
      </c>
      <c r="I21" s="54" t="str">
        <f t="shared" si="1"/>
        <v>Short</v>
      </c>
      <c r="J21" s="88">
        <f t="shared" si="2"/>
        <v>-17.391304347826082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-4.5226130653266372</v>
      </c>
      <c r="S21" s="29">
        <f t="shared" si="6"/>
        <v>3536.4824120603012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13.8</v>
      </c>
      <c r="C22" s="92">
        <f t="shared" si="0"/>
        <v>15.966386554621851</v>
      </c>
      <c r="D22" s="30">
        <f>ALL!D49</f>
        <v>28</v>
      </c>
      <c r="E22" s="30" t="str">
        <f>ALL!E49</f>
        <v>N/A</v>
      </c>
      <c r="F22" s="73">
        <f>ALL!F49</f>
        <v>12.6</v>
      </c>
      <c r="G22" s="73" t="str">
        <f>ALL!G49</f>
        <v>N/A</v>
      </c>
      <c r="H22" s="27">
        <f>ALL!C49</f>
        <v>13.64</v>
      </c>
      <c r="I22" s="54" t="str">
        <f t="shared" si="1"/>
        <v>Long</v>
      </c>
      <c r="J22" s="89">
        <f t="shared" si="2"/>
        <v>1.1730205278592385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15.966386554621851</v>
      </c>
      <c r="S22" s="25">
        <f t="shared" si="6"/>
        <v>4295.3949579831933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19.260000000000002</v>
      </c>
      <c r="C23" s="84">
        <f t="shared" si="0"/>
        <v>28.400000000000009</v>
      </c>
      <c r="D23" s="26">
        <f>ALL!D58</f>
        <v>39</v>
      </c>
      <c r="E23" s="26">
        <f>ALL!E58</f>
        <v>3</v>
      </c>
      <c r="F23" s="72">
        <f>ALL!F58</f>
        <v>16.48</v>
      </c>
      <c r="G23" s="72">
        <f>ALL!G58</f>
        <v>19.7</v>
      </c>
      <c r="H23" s="27">
        <f>ALL!C58</f>
        <v>21.5</v>
      </c>
      <c r="I23" s="54" t="str">
        <f t="shared" si="1"/>
        <v>Short</v>
      </c>
      <c r="J23" s="88">
        <f t="shared" si="2"/>
        <v>-10.418604651162783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28.400000000000009</v>
      </c>
      <c r="S23" s="29">
        <f t="shared" si="6"/>
        <v>4755.9360000000006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34.479999999999997</v>
      </c>
      <c r="C24" s="92">
        <f t="shared" si="0"/>
        <v>35.641227380015714</v>
      </c>
      <c r="D24" s="30" t="str">
        <f>ALL!D143</f>
        <v>N/A</v>
      </c>
      <c r="E24" s="30">
        <f>ALL!E143</f>
        <v>3</v>
      </c>
      <c r="F24" s="73" t="str">
        <f>ALL!F143</f>
        <v>N/A</v>
      </c>
      <c r="G24" s="73">
        <f>ALL!G143</f>
        <v>32.26</v>
      </c>
      <c r="H24" s="27">
        <f>ALL!C143</f>
        <v>35.36</v>
      </c>
      <c r="I24" s="54" t="str">
        <f t="shared" si="1"/>
        <v>Short</v>
      </c>
      <c r="J24" s="89">
        <f t="shared" si="2"/>
        <v>-2.488687782805437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35.641227380015714</v>
      </c>
      <c r="S24" s="25">
        <f t="shared" si="6"/>
        <v>5024.1510621557818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12.95</v>
      </c>
      <c r="C25" s="84">
        <f t="shared" si="0"/>
        <v>-0.38461538461539008</v>
      </c>
      <c r="D25" s="26">
        <f>ALL!D109</f>
        <v>43</v>
      </c>
      <c r="E25" s="26">
        <f>ALL!E109</f>
        <v>14</v>
      </c>
      <c r="F25" s="72">
        <f>ALL!F109</f>
        <v>13.775</v>
      </c>
      <c r="G25" s="72">
        <f>ALL!G109</f>
        <v>14.56</v>
      </c>
      <c r="H25" s="27">
        <f>ALL!C109</f>
        <v>13.85</v>
      </c>
      <c r="I25" s="54" t="str">
        <f t="shared" si="1"/>
        <v>Short</v>
      </c>
      <c r="J25" s="88">
        <f t="shared" si="2"/>
        <v>-6.4981949458483772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-0.38461538461539008</v>
      </c>
      <c r="S25" s="29">
        <f t="shared" si="6"/>
        <v>3689.7538461538456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1.17</v>
      </c>
      <c r="C26" s="92">
        <f t="shared" si="0"/>
        <v>20.618556701030926</v>
      </c>
      <c r="D26" s="30" t="str">
        <f>ALL!D195</f>
        <v>N/A</v>
      </c>
      <c r="E26" s="30">
        <f>ALL!E195</f>
        <v>4</v>
      </c>
      <c r="F26" s="73" t="str">
        <f>ALL!F195</f>
        <v>N/A</v>
      </c>
      <c r="G26" s="73">
        <f>ALL!G195</f>
        <v>1.27</v>
      </c>
      <c r="H26" s="27">
        <f>ALL!C195</f>
        <v>1.238</v>
      </c>
      <c r="I26" s="54" t="str">
        <f t="shared" si="1"/>
        <v>Short</v>
      </c>
      <c r="J26" s="89">
        <f t="shared" si="2"/>
        <v>-5.4927302100161599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20.618556701030926</v>
      </c>
      <c r="S26" s="25">
        <f t="shared" si="6"/>
        <v>4467.711340206185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0.94699999999999995</v>
      </c>
      <c r="C27" s="84">
        <f t="shared" si="0"/>
        <v>-10.660377358490575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>
        <f>ALL!C346</f>
        <v>0.97199999999999998</v>
      </c>
      <c r="I27" s="54" t="str">
        <f t="shared" si="1"/>
        <v>Short</v>
      </c>
      <c r="J27" s="88">
        <f t="shared" si="2"/>
        <v>-2.5720164609053522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-10.660377358490575</v>
      </c>
      <c r="S27" s="29">
        <f t="shared" si="6"/>
        <v>3309.139622641509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3.68</v>
      </c>
      <c r="C28" s="92">
        <f t="shared" si="0"/>
        <v>-8.9108910891089081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4.125</v>
      </c>
      <c r="I28" s="54" t="str">
        <f t="shared" si="1"/>
        <v>Short</v>
      </c>
      <c r="J28" s="89">
        <f t="shared" si="2"/>
        <v>-10.787878787878784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-8.9108910891089081</v>
      </c>
      <c r="S28" s="25">
        <f t="shared" si="6"/>
        <v>3373.9405940594061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1.256</v>
      </c>
      <c r="C29" s="84">
        <f t="shared" si="0"/>
        <v>-21.695760598503743</v>
      </c>
      <c r="D29" s="128">
        <f>ALL!D345</f>
        <v>11</v>
      </c>
      <c r="E29" s="128">
        <f>ALL!E345</f>
        <v>8</v>
      </c>
      <c r="F29" s="72">
        <f>ALL!F345</f>
        <v>1.38</v>
      </c>
      <c r="G29" s="72">
        <f>ALL!G345</f>
        <v>1.248</v>
      </c>
      <c r="H29" s="126">
        <f>ALL!C345</f>
        <v>1.3</v>
      </c>
      <c r="I29" s="54" t="str">
        <f t="shared" si="1"/>
        <v>Short</v>
      </c>
      <c r="J29" s="88">
        <f t="shared" si="2"/>
        <v>-3.3846153846153872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-21.695760598503743</v>
      </c>
      <c r="S29" s="29">
        <f t="shared" si="6"/>
        <v>2900.3890274314213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10.34</v>
      </c>
      <c r="C30" s="92">
        <f t="shared" si="0"/>
        <v>-3.724394785847303</v>
      </c>
      <c r="D30" s="127" t="str">
        <f>ALL!D343</f>
        <v>N/A</v>
      </c>
      <c r="E30" s="127">
        <f>ALL!E343</f>
        <v>4</v>
      </c>
      <c r="F30" s="73" t="str">
        <f>ALL!F343</f>
        <v>N/A</v>
      </c>
      <c r="G30" s="73">
        <f>ALL!G343</f>
        <v>10.76</v>
      </c>
      <c r="H30" s="126">
        <f>ALL!C343</f>
        <v>10.93</v>
      </c>
      <c r="I30" s="124" t="str">
        <f t="shared" si="1"/>
        <v>Short</v>
      </c>
      <c r="J30" s="89">
        <f t="shared" si="2"/>
        <v>-5.3979871912168331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-3.724394785847303</v>
      </c>
      <c r="S30" s="25">
        <f t="shared" si="6"/>
        <v>3566.0484171322159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-0.89592791805473038</v>
      </c>
      <c r="S31" s="76">
        <f>SUM(S4:S30)</f>
        <v>99112.000407711821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-24.190053787477719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-0.89592791805473038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2122.6001000000001</v>
      </c>
      <c r="C36" s="5">
        <f>((B36-K36)/K36)*100</f>
        <v>8.3929796780038063E-2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5389.1298999999999</v>
      </c>
      <c r="C37" s="5">
        <f>((B37-K37)/K37)*100</f>
        <v>0.65933732189222394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2349.5801000000001</v>
      </c>
      <c r="C38" s="5">
        <f>((B38-K38)/K38)*100</f>
        <v>1.4162001407131544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2645.78</v>
      </c>
      <c r="C39" s="5">
        <f>((B39-K39)/K39)*100</f>
        <v>-6.0570910051913947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4.96</v>
      </c>
      <c r="C4" s="56">
        <f t="shared" ref="C4:C23" si="0">((B4-K4)/K4)*100</f>
        <v>795.30685920577605</v>
      </c>
      <c r="D4" s="55" t="str">
        <f>ALL!D5</f>
        <v>N/A</v>
      </c>
      <c r="E4" s="55">
        <f>ALL!E5</f>
        <v>34</v>
      </c>
      <c r="F4" s="55" t="str">
        <f>ALL!F5</f>
        <v>N/A</v>
      </c>
      <c r="G4" s="55">
        <f>ALL!G5</f>
        <v>6</v>
      </c>
      <c r="H4" s="55">
        <f>ALL!C5</f>
        <v>5.9</v>
      </c>
      <c r="I4" s="55" t="str">
        <f t="shared" ref="I4:I23" si="1">IF(B4&gt;H4,"Long","Short")</f>
        <v>Short</v>
      </c>
      <c r="J4" s="56">
        <f t="shared" ref="J4:J23" si="2">((B4-H4)/H4)*100</f>
        <v>-15.932203389830516</v>
      </c>
      <c r="K4" s="57">
        <v>0.55400000000000005</v>
      </c>
      <c r="L4" s="50"/>
      <c r="M4" s="45">
        <f>C27/100</f>
        <v>1401.1673636076712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3.5720000000000001</v>
      </c>
      <c r="C5" s="59">
        <f t="shared" si="0"/>
        <v>344.27860696517405</v>
      </c>
      <c r="D5" s="58">
        <f>ALL!D112</f>
        <v>41</v>
      </c>
      <c r="E5" s="58">
        <f>ALL!E112</f>
        <v>14</v>
      </c>
      <c r="F5" s="58">
        <f>ALL!F112</f>
        <v>3.6</v>
      </c>
      <c r="G5" s="58">
        <f>ALL!G112</f>
        <v>3.9590000000000001</v>
      </c>
      <c r="H5" s="58">
        <f>ALL!C112</f>
        <v>3.8290000000000002</v>
      </c>
      <c r="I5" s="60" t="str">
        <f t="shared" si="1"/>
        <v>Short</v>
      </c>
      <c r="J5" s="61">
        <f t="shared" si="2"/>
        <v>-6.7119352311308456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11.58</v>
      </c>
      <c r="C7" s="59">
        <f t="shared" si="0"/>
        <v>2531.818181818182</v>
      </c>
      <c r="D7" s="58">
        <f>ALL!D39</f>
        <v>16</v>
      </c>
      <c r="E7" s="58">
        <f>ALL!E29</f>
        <v>12</v>
      </c>
      <c r="F7" s="58">
        <f>ALL!F29</f>
        <v>14.78</v>
      </c>
      <c r="G7" s="58">
        <f>ALL!G29</f>
        <v>14.2</v>
      </c>
      <c r="H7" s="58">
        <f>ALL!C29</f>
        <v>12.66</v>
      </c>
      <c r="I7" s="60" t="str">
        <f t="shared" si="1"/>
        <v>Short</v>
      </c>
      <c r="J7" s="61">
        <f t="shared" si="2"/>
        <v>-8.5308056872037916</v>
      </c>
      <c r="K7" s="62">
        <v>0.44</v>
      </c>
      <c r="L7" s="50"/>
      <c r="M7" s="143">
        <f>-N4+M4</f>
        <v>1402.1669956491148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19.260000000000002</v>
      </c>
      <c r="C8" s="63">
        <f t="shared" si="0"/>
        <v>3954.7368421052633</v>
      </c>
      <c r="D8" s="60">
        <f>ALL!D58</f>
        <v>39</v>
      </c>
      <c r="E8" s="60">
        <f>ALL!E58</f>
        <v>3</v>
      </c>
      <c r="F8" s="60">
        <f>ALL!F58</f>
        <v>16.48</v>
      </c>
      <c r="G8" s="60">
        <f>ALL!G58</f>
        <v>19.7</v>
      </c>
      <c r="H8" s="60">
        <f>ALL!C58</f>
        <v>21.5</v>
      </c>
      <c r="I8" s="60" t="str">
        <f t="shared" si="1"/>
        <v>Short</v>
      </c>
      <c r="J8" s="64">
        <f t="shared" si="2"/>
        <v>-10.418604651162783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17.3</v>
      </c>
      <c r="C9" s="59">
        <f t="shared" si="0"/>
        <v>1251.5625</v>
      </c>
      <c r="D9" s="58" t="str">
        <f>ALL!D64</f>
        <v>N/A</v>
      </c>
      <c r="E9" s="58">
        <f>ALL!E64</f>
        <v>14</v>
      </c>
      <c r="F9" s="58" t="str">
        <f>ALL!F64</f>
        <v>N/A</v>
      </c>
      <c r="G9" s="58">
        <f>ALL!G64</f>
        <v>19.04</v>
      </c>
      <c r="H9" s="58">
        <f>ALL!C64</f>
        <v>18.21</v>
      </c>
      <c r="I9" s="60" t="str">
        <f t="shared" si="1"/>
        <v>Short</v>
      </c>
      <c r="J9" s="61">
        <f t="shared" si="2"/>
        <v>-4.9972542559033499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52.1</v>
      </c>
      <c r="C11" s="59">
        <f t="shared" si="0"/>
        <v>5162.6262626262624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17.501127649977441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1.27</v>
      </c>
      <c r="C12" s="63">
        <f t="shared" si="0"/>
        <v>34.249471458773797</v>
      </c>
      <c r="D12" s="60">
        <f>ALL!D35</f>
        <v>26</v>
      </c>
      <c r="E12" s="60">
        <f>ALL!E35</f>
        <v>17</v>
      </c>
      <c r="F12" s="60">
        <f>ALL!F35</f>
        <v>1.42</v>
      </c>
      <c r="G12" s="60">
        <f>ALL!G35</f>
        <v>1.3</v>
      </c>
      <c r="H12" s="60">
        <f>ALL!C35</f>
        <v>1.34</v>
      </c>
      <c r="I12" s="60" t="str">
        <f t="shared" si="1"/>
        <v>Short</v>
      </c>
      <c r="J12" s="64">
        <f t="shared" si="2"/>
        <v>-5.2238805970149302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24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</v>
      </c>
      <c r="C20" s="63">
        <f t="shared" si="0"/>
        <v>1248.3146067415732</v>
      </c>
      <c r="D20" s="60">
        <f>ALL!D94</f>
        <v>30</v>
      </c>
      <c r="E20" s="60">
        <f>ALL!E94</f>
        <v>14</v>
      </c>
      <c r="F20" s="60">
        <f>ALL!F94</f>
        <v>1.444</v>
      </c>
      <c r="G20" s="60">
        <f>ALL!G94</f>
        <v>1.3340000000000001</v>
      </c>
      <c r="H20" s="60">
        <f>ALL!C94</f>
        <v>1.246</v>
      </c>
      <c r="I20" s="60" t="str">
        <f t="shared" si="1"/>
        <v>Short</v>
      </c>
      <c r="J20" s="64">
        <f t="shared" si="2"/>
        <v>-3.6918138041733579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7.23</v>
      </c>
      <c r="C23" s="67">
        <f t="shared" si="0"/>
        <v>42.322834645669296</v>
      </c>
      <c r="D23" s="66">
        <f>ALL!D69</f>
        <v>28</v>
      </c>
      <c r="E23" s="66">
        <f>ALL!E69</f>
        <v>7</v>
      </c>
      <c r="F23" s="66">
        <f>ALL!F69</f>
        <v>2.44</v>
      </c>
      <c r="G23" s="66">
        <f>ALL!G69</f>
        <v>2.2599999999999998</v>
      </c>
      <c r="H23" s="66">
        <f>ALL!C69</f>
        <v>2.37</v>
      </c>
      <c r="I23" s="68" t="str">
        <f t="shared" si="1"/>
        <v>Long</v>
      </c>
      <c r="J23" s="69">
        <f t="shared" si="2"/>
        <v>205.06329113924048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2802334.7272153427</v>
      </c>
    </row>
    <row r="27" spans="1:17" ht="13.5" customHeight="1" thickBot="1" x14ac:dyDescent="0.25">
      <c r="A27" s="40" t="s">
        <v>54</v>
      </c>
      <c r="B27" s="41"/>
      <c r="C27" s="42">
        <f>C26/20</f>
        <v>140116.73636076713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62" activePane="bottomLeft" state="frozen"/>
      <selection pane="bottomLeft" activeCell="O384" sqref="O384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46089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4.96</v>
      </c>
      <c r="C5">
        <f t="shared" ref="C5:C68" si="1">VLOOKUP($A5,$N$5:$U$375,3,FALSE)</f>
        <v>5.9</v>
      </c>
      <c r="D5" t="str">
        <f t="shared" ref="D5:D68" si="2">VLOOKUP($A5,$N$5:$U$375,4,FALSE)</f>
        <v>N/A</v>
      </c>
      <c r="E5">
        <f t="shared" ref="E5:E68" si="3">VLOOKUP($A5,$N$5:$U$375,5,FALSE)</f>
        <v>34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4.96</v>
      </c>
      <c r="P5" s="93">
        <v>5.9</v>
      </c>
      <c r="Q5" s="93" t="s">
        <v>121</v>
      </c>
      <c r="R5" s="93">
        <v>34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2.97</v>
      </c>
      <c r="C7">
        <f t="shared" si="1"/>
        <v>3.17</v>
      </c>
      <c r="D7" t="str">
        <f t="shared" si="2"/>
        <v>N/A</v>
      </c>
      <c r="E7">
        <f t="shared" si="3"/>
        <v>12</v>
      </c>
      <c r="F7" t="str">
        <f t="shared" si="4"/>
        <v>N/A</v>
      </c>
      <c r="G7">
        <f t="shared" si="5"/>
        <v>3.2850000000000001</v>
      </c>
      <c r="H7" s="104" t="str">
        <f t="shared" si="6"/>
        <v>Short</v>
      </c>
      <c r="N7" s="93" t="s">
        <v>126</v>
      </c>
      <c r="O7" s="93">
        <v>2.97</v>
      </c>
      <c r="P7" s="93">
        <v>3.17</v>
      </c>
      <c r="Q7" s="93" t="s">
        <v>121</v>
      </c>
      <c r="R7" s="93">
        <v>12</v>
      </c>
      <c r="S7" s="93" t="s">
        <v>121</v>
      </c>
      <c r="T7" s="93">
        <v>3.2850000000000001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0.442</v>
      </c>
      <c r="C8">
        <f t="shared" si="1"/>
        <v>0.42299999999999999</v>
      </c>
      <c r="D8">
        <f t="shared" si="2"/>
        <v>1</v>
      </c>
      <c r="E8">
        <f t="shared" si="3"/>
        <v>45</v>
      </c>
      <c r="F8">
        <f t="shared" si="4"/>
        <v>0.45200000000000001</v>
      </c>
      <c r="G8">
        <f t="shared" si="5"/>
        <v>0.48399999999999999</v>
      </c>
      <c r="H8" s="104" t="str">
        <f t="shared" si="6"/>
        <v>Long</v>
      </c>
      <c r="N8" s="93" t="s">
        <v>127</v>
      </c>
      <c r="O8" s="93">
        <v>0.442</v>
      </c>
      <c r="P8" s="93">
        <v>0.42299999999999999</v>
      </c>
      <c r="Q8" s="93">
        <v>1</v>
      </c>
      <c r="R8" s="93">
        <v>45</v>
      </c>
      <c r="S8" s="93">
        <v>0.45200000000000001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6.5</v>
      </c>
      <c r="P10" s="93">
        <v>6.92</v>
      </c>
      <c r="Q10" s="93">
        <v>26</v>
      </c>
      <c r="R10" s="93">
        <v>5</v>
      </c>
      <c r="S10" s="93">
        <v>7.04</v>
      </c>
      <c r="T10" s="93">
        <v>7.3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2.83</v>
      </c>
      <c r="P13" s="93">
        <v>3.06</v>
      </c>
      <c r="Q13" s="93">
        <v>28</v>
      </c>
      <c r="R13" s="93">
        <v>3</v>
      </c>
      <c r="S13" s="93">
        <v>2.9849999999999999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24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3.4329999999999998</v>
      </c>
      <c r="C16">
        <f t="shared" si="1"/>
        <v>3.68</v>
      </c>
      <c r="D16" t="str">
        <f t="shared" si="2"/>
        <v>N/A</v>
      </c>
      <c r="E16">
        <f t="shared" si="3"/>
        <v>15</v>
      </c>
      <c r="F16" t="str">
        <f t="shared" si="4"/>
        <v>N/A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24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10.5</v>
      </c>
      <c r="P18" s="93">
        <v>10.94</v>
      </c>
      <c r="Q18" s="93" t="s">
        <v>121</v>
      </c>
      <c r="R18" s="93">
        <v>3</v>
      </c>
      <c r="S18" s="93" t="s">
        <v>121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5.62</v>
      </c>
      <c r="C20">
        <f t="shared" si="1"/>
        <v>5.88</v>
      </c>
      <c r="D20">
        <f t="shared" si="2"/>
        <v>24</v>
      </c>
      <c r="E20">
        <f t="shared" si="3"/>
        <v>4</v>
      </c>
      <c r="F20">
        <f t="shared" si="4"/>
        <v>5.64</v>
      </c>
      <c r="G20">
        <f t="shared" si="5"/>
        <v>5.84</v>
      </c>
      <c r="H20" s="104" t="str">
        <f t="shared" si="6"/>
        <v>Short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5.62</v>
      </c>
      <c r="P23" s="93">
        <v>5.88</v>
      </c>
      <c r="Q23" s="93">
        <v>24</v>
      </c>
      <c r="R23" s="93">
        <v>4</v>
      </c>
      <c r="S23" s="93">
        <v>5.64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8.18</v>
      </c>
      <c r="C24">
        <f t="shared" si="1"/>
        <v>9.08</v>
      </c>
      <c r="D24" t="str">
        <f t="shared" si="2"/>
        <v>N/A</v>
      </c>
      <c r="E24">
        <f t="shared" si="3"/>
        <v>3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3.4329999999999998</v>
      </c>
      <c r="P24" s="93">
        <v>3.68</v>
      </c>
      <c r="Q24" s="93" t="s">
        <v>121</v>
      </c>
      <c r="R24" s="93">
        <v>15</v>
      </c>
      <c r="S24" s="93" t="s">
        <v>121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8.18</v>
      </c>
      <c r="P28" s="93">
        <v>9.08</v>
      </c>
      <c r="Q28" s="93" t="s">
        <v>121</v>
      </c>
      <c r="R28" s="93">
        <v>3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11.58</v>
      </c>
      <c r="C29">
        <f t="shared" si="1"/>
        <v>12.66</v>
      </c>
      <c r="D29">
        <f t="shared" si="2"/>
        <v>28</v>
      </c>
      <c r="E29">
        <f t="shared" si="3"/>
        <v>12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3.82</v>
      </c>
      <c r="C31">
        <f t="shared" si="1"/>
        <v>3.97</v>
      </c>
      <c r="D31">
        <f t="shared" si="2"/>
        <v>22</v>
      </c>
      <c r="E31">
        <f t="shared" si="3"/>
        <v>4</v>
      </c>
      <c r="F31">
        <f t="shared" si="4"/>
        <v>4</v>
      </c>
      <c r="G31">
        <f t="shared" si="5"/>
        <v>3.91</v>
      </c>
      <c r="H31" s="104" t="str">
        <f t="shared" si="6"/>
        <v>Short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7.1</v>
      </c>
      <c r="C32">
        <f t="shared" si="1"/>
        <v>7.28</v>
      </c>
      <c r="D32" t="str">
        <f t="shared" si="2"/>
        <v>N/A</v>
      </c>
      <c r="E32">
        <f t="shared" si="3"/>
        <v>19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11.58</v>
      </c>
      <c r="P33" s="93">
        <v>12.66</v>
      </c>
      <c r="Q33" s="93">
        <v>28</v>
      </c>
      <c r="R33" s="93">
        <v>12</v>
      </c>
      <c r="S33" s="93">
        <v>14.78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1.27</v>
      </c>
      <c r="C35">
        <f t="shared" si="1"/>
        <v>1.34</v>
      </c>
      <c r="D35">
        <f t="shared" si="2"/>
        <v>26</v>
      </c>
      <c r="E35">
        <f t="shared" si="3"/>
        <v>17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3.82</v>
      </c>
      <c r="P37" s="93">
        <v>3.97</v>
      </c>
      <c r="Q37" s="93">
        <v>22</v>
      </c>
      <c r="R37" s="93">
        <v>4</v>
      </c>
      <c r="S37" s="93">
        <v>4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7.1</v>
      </c>
      <c r="P38" s="93">
        <v>7.28</v>
      </c>
      <c r="Q38" s="93" t="s">
        <v>121</v>
      </c>
      <c r="R38" s="93">
        <v>19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15</v>
      </c>
      <c r="C39">
        <f t="shared" si="1"/>
        <v>14.9</v>
      </c>
      <c r="D39">
        <f t="shared" si="2"/>
        <v>16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1.27</v>
      </c>
      <c r="P41" s="93">
        <v>1.34</v>
      </c>
      <c r="Q41" s="93">
        <v>26</v>
      </c>
      <c r="R41" s="93">
        <v>17</v>
      </c>
      <c r="S41" s="93">
        <v>1.42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1.615</v>
      </c>
      <c r="C42">
        <f t="shared" si="1"/>
        <v>1.76</v>
      </c>
      <c r="D42" t="str">
        <f t="shared" si="2"/>
        <v>N/A</v>
      </c>
      <c r="E42">
        <f t="shared" si="3"/>
        <v>36</v>
      </c>
      <c r="F42" t="str">
        <f t="shared" si="4"/>
        <v>N/A</v>
      </c>
      <c r="G42">
        <f t="shared" si="5"/>
        <v>1.94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2515.9699999999998</v>
      </c>
      <c r="P43" s="93">
        <v>2627.98</v>
      </c>
      <c r="Q43" s="93" t="s">
        <v>121</v>
      </c>
      <c r="R43" s="93">
        <v>12</v>
      </c>
      <c r="S43" s="93" t="s">
        <v>121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2254.1298999999999</v>
      </c>
      <c r="P44" s="93">
        <v>2320.2399999999998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15</v>
      </c>
      <c r="P47" s="93">
        <v>14.9</v>
      </c>
      <c r="Q47" s="93">
        <v>16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8.0500000000000007</v>
      </c>
      <c r="C48">
        <f t="shared" si="1"/>
        <v>8.4</v>
      </c>
      <c r="D48">
        <f t="shared" si="2"/>
        <v>43</v>
      </c>
      <c r="E48">
        <f t="shared" si="3"/>
        <v>14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13.8</v>
      </c>
      <c r="C49">
        <f t="shared" si="1"/>
        <v>13.64</v>
      </c>
      <c r="D49">
        <f t="shared" si="2"/>
        <v>28</v>
      </c>
      <c r="E49" t="str">
        <f t="shared" si="3"/>
        <v>N/A</v>
      </c>
      <c r="F49">
        <f t="shared" si="4"/>
        <v>12.6</v>
      </c>
      <c r="G49" t="str">
        <f t="shared" si="5"/>
        <v>N/A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1.5449999999999999</v>
      </c>
      <c r="C50">
        <f t="shared" si="1"/>
        <v>1.595</v>
      </c>
      <c r="D50" t="str">
        <f t="shared" si="2"/>
        <v>N/A</v>
      </c>
      <c r="E50">
        <f t="shared" si="3"/>
        <v>33</v>
      </c>
      <c r="F50" t="str">
        <f t="shared" si="4"/>
        <v>N/A</v>
      </c>
      <c r="G50">
        <f t="shared" si="5"/>
        <v>1.89</v>
      </c>
      <c r="H50" s="104" t="str">
        <f t="shared" si="8"/>
        <v>Short</v>
      </c>
      <c r="N50" s="93" t="s">
        <v>193</v>
      </c>
      <c r="O50" s="93">
        <v>1.615</v>
      </c>
      <c r="P50" s="93">
        <v>1.76</v>
      </c>
      <c r="Q50" s="93" t="s">
        <v>121</v>
      </c>
      <c r="R50" s="93">
        <v>36</v>
      </c>
      <c r="S50" s="93" t="s">
        <v>121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2.35</v>
      </c>
      <c r="C51">
        <f t="shared" si="1"/>
        <v>2.4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2.02</v>
      </c>
      <c r="C55">
        <f t="shared" si="1"/>
        <v>2.2400000000000002</v>
      </c>
      <c r="D55" t="str">
        <f t="shared" si="2"/>
        <v>N/A</v>
      </c>
      <c r="E55">
        <f t="shared" si="3"/>
        <v>28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8.0500000000000007</v>
      </c>
      <c r="P56" s="93">
        <v>8.4</v>
      </c>
      <c r="Q56" s="93">
        <v>43</v>
      </c>
      <c r="R56" s="93">
        <v>14</v>
      </c>
      <c r="S56" s="93">
        <v>6.9</v>
      </c>
      <c r="T56" s="93">
        <v>7.8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13.8</v>
      </c>
      <c r="P57" s="93">
        <v>13.64</v>
      </c>
      <c r="Q57" s="93">
        <v>28</v>
      </c>
      <c r="R57" s="93" t="s">
        <v>121</v>
      </c>
      <c r="S57" s="93">
        <v>12.6</v>
      </c>
      <c r="T57" s="93" t="s">
        <v>121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19.260000000000002</v>
      </c>
      <c r="C58">
        <f t="shared" si="1"/>
        <v>21.5</v>
      </c>
      <c r="D58">
        <f t="shared" si="2"/>
        <v>39</v>
      </c>
      <c r="E58">
        <f t="shared" si="3"/>
        <v>3</v>
      </c>
      <c r="F58">
        <f t="shared" si="4"/>
        <v>16.48</v>
      </c>
      <c r="G58">
        <f t="shared" si="5"/>
        <v>19.7</v>
      </c>
      <c r="H58" s="104" t="str">
        <f t="shared" si="8"/>
        <v>Short</v>
      </c>
      <c r="N58" s="93" t="s">
        <v>208</v>
      </c>
      <c r="O58" s="93">
        <v>1.5449999999999999</v>
      </c>
      <c r="P58" s="93">
        <v>1.595</v>
      </c>
      <c r="Q58" s="93" t="s">
        <v>121</v>
      </c>
      <c r="R58" s="93">
        <v>33</v>
      </c>
      <c r="S58" s="93" t="s">
        <v>121</v>
      </c>
      <c r="T58" s="93">
        <v>1.89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6.6</v>
      </c>
      <c r="C59">
        <f t="shared" si="1"/>
        <v>7.25</v>
      </c>
      <c r="D59" t="str">
        <f t="shared" si="2"/>
        <v>N/A</v>
      </c>
      <c r="E59">
        <f t="shared" si="3"/>
        <v>3</v>
      </c>
      <c r="F59" t="str">
        <f t="shared" si="4"/>
        <v>N/A</v>
      </c>
      <c r="G59">
        <f t="shared" si="5"/>
        <v>6.5</v>
      </c>
      <c r="H59" s="104" t="str">
        <f t="shared" si="8"/>
        <v>Short</v>
      </c>
      <c r="N59" s="93" t="s">
        <v>209</v>
      </c>
      <c r="O59" s="93">
        <v>2.35</v>
      </c>
      <c r="P59" s="93">
        <v>2.4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5.2</v>
      </c>
      <c r="C60">
        <f t="shared" si="1"/>
        <v>6.2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8.7200000000000006</v>
      </c>
      <c r="P63" s="93">
        <v>9.4600000000000009</v>
      </c>
      <c r="Q63" s="93" t="s">
        <v>121</v>
      </c>
      <c r="R63" s="93">
        <v>4</v>
      </c>
      <c r="S63" s="93" t="s">
        <v>121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17.3</v>
      </c>
      <c r="C64">
        <f t="shared" si="1"/>
        <v>18.21</v>
      </c>
      <c r="D64" t="str">
        <f t="shared" si="2"/>
        <v>N/A</v>
      </c>
      <c r="E64">
        <f t="shared" si="3"/>
        <v>14</v>
      </c>
      <c r="F64" t="str">
        <f t="shared" si="4"/>
        <v>N/A</v>
      </c>
      <c r="G64">
        <f t="shared" si="5"/>
        <v>19.04</v>
      </c>
      <c r="H64" s="104" t="str">
        <f t="shared" si="8"/>
        <v>Short</v>
      </c>
      <c r="N64" s="93" t="s">
        <v>217</v>
      </c>
      <c r="O64" s="93">
        <v>2.02</v>
      </c>
      <c r="P64" s="93">
        <v>2.2400000000000002</v>
      </c>
      <c r="Q64" s="93" t="s">
        <v>121</v>
      </c>
      <c r="R64" s="93">
        <v>28</v>
      </c>
      <c r="S64" s="93" t="s">
        <v>121</v>
      </c>
      <c r="T64" s="93">
        <v>2.2000000000000002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0.94699999999999995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19.260000000000002</v>
      </c>
      <c r="P68" s="93">
        <v>21.5</v>
      </c>
      <c r="Q68" s="93">
        <v>39</v>
      </c>
      <c r="R68" s="93">
        <v>3</v>
      </c>
      <c r="S68" s="93">
        <v>16.48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2.08</v>
      </c>
      <c r="C69">
        <f t="shared" ref="C69:C132" si="10">VLOOKUP($A69,$N$5:$U$375,3,FALSE)</f>
        <v>2.37</v>
      </c>
      <c r="D69">
        <f t="shared" ref="D69:D132" si="11">VLOOKUP($A69,$N$5:$U$375,4,FALSE)</f>
        <v>28</v>
      </c>
      <c r="E69">
        <f t="shared" ref="E69:E132" si="12">VLOOKUP($A69,$N$5:$U$375,5,FALSE)</f>
        <v>7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6.6</v>
      </c>
      <c r="P69" s="93">
        <v>7.25</v>
      </c>
      <c r="Q69" s="93" t="s">
        <v>121</v>
      </c>
      <c r="R69" s="93">
        <v>3</v>
      </c>
      <c r="S69" s="93" t="s">
        <v>121</v>
      </c>
      <c r="T69" s="93">
        <v>6.5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1.256</v>
      </c>
      <c r="P70" s="93">
        <v>1.3</v>
      </c>
      <c r="Q70" s="93">
        <v>11</v>
      </c>
      <c r="R70" s="93">
        <v>8</v>
      </c>
      <c r="S70" s="93">
        <v>1.38</v>
      </c>
      <c r="T70" s="93">
        <v>1.248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0.317</v>
      </c>
      <c r="C71">
        <f t="shared" si="10"/>
        <v>0.36199999999999999</v>
      </c>
      <c r="D71" t="str">
        <f t="shared" si="11"/>
        <v>N/A</v>
      </c>
      <c r="E71">
        <f t="shared" si="12"/>
        <v>32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243</v>
      </c>
      <c r="O71" s="93">
        <v>10.34</v>
      </c>
      <c r="P71" s="93">
        <v>10.93</v>
      </c>
      <c r="Q71" s="93" t="s">
        <v>121</v>
      </c>
      <c r="R71" s="93">
        <v>4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5.2</v>
      </c>
      <c r="P72" s="93">
        <v>6.2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3.34</v>
      </c>
      <c r="C75">
        <f t="shared" si="10"/>
        <v>3.91</v>
      </c>
      <c r="D75">
        <f t="shared" si="11"/>
        <v>21</v>
      </c>
      <c r="E75">
        <f t="shared" si="12"/>
        <v>4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16842.050800000001</v>
      </c>
      <c r="P76" s="93">
        <v>18613.699199999999</v>
      </c>
      <c r="Q76" s="93" t="s">
        <v>121</v>
      </c>
      <c r="R76" s="93">
        <v>25</v>
      </c>
      <c r="S76" s="93" t="s">
        <v>121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17.3</v>
      </c>
      <c r="P78" s="93">
        <v>18.21</v>
      </c>
      <c r="Q78" s="93" t="s">
        <v>121</v>
      </c>
      <c r="R78" s="93">
        <v>14</v>
      </c>
      <c r="S78" s="93" t="s">
        <v>121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12.3</v>
      </c>
      <c r="P79" s="93">
        <v>13.35</v>
      </c>
      <c r="Q79" s="93" t="s">
        <v>121</v>
      </c>
      <c r="R79" s="93">
        <v>10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52.1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3.7</v>
      </c>
      <c r="C83">
        <f t="shared" si="10"/>
        <v>4.18</v>
      </c>
      <c r="D83" t="str">
        <f t="shared" si="11"/>
        <v>N/A</v>
      </c>
      <c r="E83">
        <f t="shared" si="12"/>
        <v>10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2.08</v>
      </c>
      <c r="P84" s="93">
        <v>2.37</v>
      </c>
      <c r="Q84" s="93">
        <v>28</v>
      </c>
      <c r="R84" s="93">
        <v>7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5.0999999999999996</v>
      </c>
      <c r="C86">
        <f t="shared" si="10"/>
        <v>5.4</v>
      </c>
      <c r="D86">
        <f t="shared" si="11"/>
        <v>14</v>
      </c>
      <c r="E86">
        <f t="shared" si="12"/>
        <v>3</v>
      </c>
      <c r="F86">
        <f t="shared" si="13"/>
        <v>5.55</v>
      </c>
      <c r="G86">
        <f t="shared" si="14"/>
        <v>5</v>
      </c>
      <c r="H86" s="104" t="str">
        <f t="shared" si="15"/>
        <v>Short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0.317</v>
      </c>
      <c r="P87" s="93">
        <v>0.36199999999999999</v>
      </c>
      <c r="Q87" s="93" t="s">
        <v>121</v>
      </c>
      <c r="R87" s="93">
        <v>32</v>
      </c>
      <c r="S87" s="93" t="s">
        <v>121</v>
      </c>
      <c r="T87" s="93">
        <v>0.34599999999999997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2.2799999999999998</v>
      </c>
      <c r="C90">
        <f t="shared" si="10"/>
        <v>2.34</v>
      </c>
      <c r="D90">
        <f t="shared" si="11"/>
        <v>43</v>
      </c>
      <c r="E90">
        <f t="shared" si="12"/>
        <v>17</v>
      </c>
      <c r="F90">
        <f t="shared" si="13"/>
        <v>2.37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3.34</v>
      </c>
      <c r="P92" s="93">
        <v>3.91</v>
      </c>
      <c r="Q92" s="93">
        <v>21</v>
      </c>
      <c r="R92" s="93">
        <v>4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15.1</v>
      </c>
      <c r="C93">
        <f t="shared" si="10"/>
        <v>16.3</v>
      </c>
      <c r="D93" t="str">
        <f t="shared" si="11"/>
        <v>N/A</v>
      </c>
      <c r="E93">
        <f t="shared" si="12"/>
        <v>8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</v>
      </c>
      <c r="C94">
        <f t="shared" si="10"/>
        <v>1.246</v>
      </c>
      <c r="D94">
        <f t="shared" si="11"/>
        <v>30</v>
      </c>
      <c r="E94">
        <f t="shared" si="12"/>
        <v>14</v>
      </c>
      <c r="F94">
        <f t="shared" si="13"/>
        <v>1.444</v>
      </c>
      <c r="G94">
        <f t="shared" si="14"/>
        <v>1.3340000000000001</v>
      </c>
      <c r="H94" s="104" t="str">
        <f t="shared" si="15"/>
        <v>Short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8.9749999999999996</v>
      </c>
      <c r="C96">
        <f t="shared" si="10"/>
        <v>9.4649999999999999</v>
      </c>
      <c r="D96" t="str">
        <f t="shared" si="11"/>
        <v>N/A</v>
      </c>
      <c r="E96">
        <f t="shared" si="12"/>
        <v>14</v>
      </c>
      <c r="F96" t="str">
        <f t="shared" si="13"/>
        <v>N/A</v>
      </c>
      <c r="G96">
        <f t="shared" si="14"/>
        <v>9.0250000000000004</v>
      </c>
      <c r="H96" s="104" t="str">
        <f t="shared" si="15"/>
        <v>Short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2.13</v>
      </c>
      <c r="C97">
        <f t="shared" si="10"/>
        <v>2.57</v>
      </c>
      <c r="D97">
        <f t="shared" si="11"/>
        <v>23</v>
      </c>
      <c r="E97">
        <f t="shared" si="12"/>
        <v>12</v>
      </c>
      <c r="F97">
        <f t="shared" si="13"/>
        <v>2.5</v>
      </c>
      <c r="G97">
        <f t="shared" si="14"/>
        <v>2.42</v>
      </c>
      <c r="H97" s="104" t="str">
        <f t="shared" si="15"/>
        <v>Short</v>
      </c>
      <c r="N97" s="93" t="s">
        <v>262</v>
      </c>
      <c r="O97" s="93">
        <v>52.1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1.7849999999999999</v>
      </c>
      <c r="C99">
        <f t="shared" si="10"/>
        <v>1.89</v>
      </c>
      <c r="D99" t="str">
        <f t="shared" si="11"/>
        <v>N/A</v>
      </c>
      <c r="E99">
        <f t="shared" si="12"/>
        <v>12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1.476</v>
      </c>
      <c r="P100" s="93">
        <v>1.56</v>
      </c>
      <c r="Q100" s="93" t="s">
        <v>121</v>
      </c>
      <c r="R100" s="93">
        <v>32</v>
      </c>
      <c r="S100" s="93" t="s">
        <v>121</v>
      </c>
      <c r="T100" s="93">
        <v>1.83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3.7</v>
      </c>
      <c r="P101" s="93">
        <v>4.18</v>
      </c>
      <c r="Q101" s="93" t="s">
        <v>121</v>
      </c>
      <c r="R101" s="93">
        <v>10</v>
      </c>
      <c r="S101" s="93" t="s">
        <v>121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5.0999999999999996</v>
      </c>
      <c r="P104" s="93">
        <v>5.4</v>
      </c>
      <c r="Q104" s="93">
        <v>14</v>
      </c>
      <c r="R104" s="93">
        <v>3</v>
      </c>
      <c r="S104" s="93">
        <v>5.55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2.2799999999999998</v>
      </c>
      <c r="P108" s="93">
        <v>2.34</v>
      </c>
      <c r="Q108" s="93">
        <v>43</v>
      </c>
      <c r="R108" s="93">
        <v>17</v>
      </c>
      <c r="S108" s="93">
        <v>2.37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12.95</v>
      </c>
      <c r="C109">
        <f t="shared" si="10"/>
        <v>13.85</v>
      </c>
      <c r="D109">
        <f t="shared" si="11"/>
        <v>43</v>
      </c>
      <c r="E109">
        <f t="shared" si="12"/>
        <v>14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15.1</v>
      </c>
      <c r="P111" s="93">
        <v>16.3</v>
      </c>
      <c r="Q111" s="93" t="s">
        <v>121</v>
      </c>
      <c r="R111" s="93">
        <v>8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3.5720000000000001</v>
      </c>
      <c r="C112">
        <f t="shared" si="10"/>
        <v>3.8290000000000002</v>
      </c>
      <c r="D112">
        <f t="shared" si="11"/>
        <v>41</v>
      </c>
      <c r="E112">
        <f t="shared" si="12"/>
        <v>14</v>
      </c>
      <c r="F112">
        <f t="shared" si="13"/>
        <v>3.6</v>
      </c>
      <c r="G112">
        <f t="shared" si="14"/>
        <v>3.9590000000000001</v>
      </c>
      <c r="H112" s="104" t="str">
        <f t="shared" si="17"/>
        <v>Short</v>
      </c>
      <c r="N112" s="93" t="s">
        <v>292</v>
      </c>
      <c r="O112" s="93">
        <v>1.2</v>
      </c>
      <c r="P112" s="93">
        <v>1.246</v>
      </c>
      <c r="Q112" s="93">
        <v>30</v>
      </c>
      <c r="R112" s="93">
        <v>14</v>
      </c>
      <c r="S112" s="93">
        <v>1.444</v>
      </c>
      <c r="T112" s="93">
        <v>1.3340000000000001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>
        <f t="shared" si="10"/>
        <v>5.72</v>
      </c>
      <c r="D114">
        <f t="shared" si="11"/>
        <v>8</v>
      </c>
      <c r="E114" t="str">
        <f t="shared" si="12"/>
        <v>N/A</v>
      </c>
      <c r="F114">
        <f t="shared" si="13"/>
        <v>6.48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8.9749999999999996</v>
      </c>
      <c r="P114" s="93">
        <v>9.4649999999999999</v>
      </c>
      <c r="Q114" s="93" t="s">
        <v>121</v>
      </c>
      <c r="R114" s="93">
        <v>14</v>
      </c>
      <c r="S114" s="93" t="s">
        <v>121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3.72</v>
      </c>
      <c r="C115">
        <f t="shared" si="10"/>
        <v>3.87</v>
      </c>
      <c r="D115">
        <f t="shared" si="11"/>
        <v>15</v>
      </c>
      <c r="E115">
        <f t="shared" si="12"/>
        <v>4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2.13</v>
      </c>
      <c r="P115" s="93">
        <v>2.57</v>
      </c>
      <c r="Q115" s="93">
        <v>23</v>
      </c>
      <c r="R115" s="93">
        <v>12</v>
      </c>
      <c r="S115" s="93">
        <v>2.5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8.4499999999999993</v>
      </c>
      <c r="C117">
        <f t="shared" si="10"/>
        <v>7.31</v>
      </c>
      <c r="D117">
        <f t="shared" si="11"/>
        <v>2</v>
      </c>
      <c r="E117">
        <f t="shared" si="12"/>
        <v>3</v>
      </c>
      <c r="F117">
        <f t="shared" si="13"/>
        <v>8.5500000000000007</v>
      </c>
      <c r="G117">
        <f t="shared" si="14"/>
        <v>7.31</v>
      </c>
      <c r="H117" s="104" t="str">
        <f t="shared" si="17"/>
        <v>Long</v>
      </c>
      <c r="N117" s="93" t="s">
        <v>25</v>
      </c>
      <c r="O117" s="93">
        <v>1.7849999999999999</v>
      </c>
      <c r="P117" s="93">
        <v>1.89</v>
      </c>
      <c r="Q117" s="93" t="s">
        <v>121</v>
      </c>
      <c r="R117" s="93">
        <v>12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3.9649999999999999</v>
      </c>
      <c r="P118" s="93">
        <v>4.78</v>
      </c>
      <c r="Q118" s="93">
        <v>42</v>
      </c>
      <c r="R118" s="93">
        <v>14</v>
      </c>
      <c r="S118" s="93">
        <v>4.0650000000000004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7.85</v>
      </c>
      <c r="C124">
        <f t="shared" si="10"/>
        <v>8.35</v>
      </c>
      <c r="D124" t="str">
        <f t="shared" si="11"/>
        <v>N/A</v>
      </c>
      <c r="E124">
        <f t="shared" si="12"/>
        <v>19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1.165</v>
      </c>
      <c r="C126">
        <f t="shared" si="10"/>
        <v>1.3149999999999999</v>
      </c>
      <c r="D126">
        <f t="shared" si="11"/>
        <v>27</v>
      </c>
      <c r="E126">
        <f t="shared" si="12"/>
        <v>10</v>
      </c>
      <c r="F126">
        <f t="shared" si="13"/>
        <v>1.4550000000000001</v>
      </c>
      <c r="G126">
        <f t="shared" si="14"/>
        <v>1.22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0.32600000000000001</v>
      </c>
      <c r="C127">
        <f t="shared" si="10"/>
        <v>0.38500000000000001</v>
      </c>
      <c r="D127">
        <f t="shared" si="11"/>
        <v>43</v>
      </c>
      <c r="E127">
        <f t="shared" si="12"/>
        <v>20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4.3499999999999996</v>
      </c>
      <c r="C128">
        <f t="shared" si="10"/>
        <v>4.1399999999999997</v>
      </c>
      <c r="D128">
        <f t="shared" si="11"/>
        <v>24</v>
      </c>
      <c r="E128">
        <f t="shared" si="12"/>
        <v>38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321</v>
      </c>
      <c r="O128" s="93">
        <v>12.95</v>
      </c>
      <c r="P128" s="93">
        <v>13.85</v>
      </c>
      <c r="Q128" s="93">
        <v>43</v>
      </c>
      <c r="R128" s="93">
        <v>14</v>
      </c>
      <c r="S128" s="93">
        <v>13.775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5389.1298999999999</v>
      </c>
      <c r="C129">
        <f t="shared" si="10"/>
        <v>5638.73</v>
      </c>
      <c r="D129" t="str">
        <f t="shared" si="11"/>
        <v>N/A</v>
      </c>
      <c r="E129">
        <f t="shared" si="12"/>
        <v>14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1270.1300000000001</v>
      </c>
      <c r="C130">
        <f t="shared" si="10"/>
        <v>1328.33</v>
      </c>
      <c r="D130" t="str">
        <f t="shared" si="11"/>
        <v>N/A</v>
      </c>
      <c r="E130">
        <f t="shared" si="12"/>
        <v>14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3.5720000000000001</v>
      </c>
      <c r="P131" s="93">
        <v>3.8290000000000002</v>
      </c>
      <c r="Q131" s="93">
        <v>41</v>
      </c>
      <c r="R131" s="93">
        <v>14</v>
      </c>
      <c r="S131" s="93">
        <v>3.6</v>
      </c>
      <c r="T131" s="93">
        <v>3.9590000000000001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</v>
      </c>
      <c r="P132" s="93">
        <v>2.2999999999999998</v>
      </c>
      <c r="Q132" s="93">
        <v>11</v>
      </c>
      <c r="R132" s="93">
        <v>8</v>
      </c>
      <c r="S132" s="93">
        <v>2.23</v>
      </c>
      <c r="T132" s="93">
        <v>2.06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5.05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>
        <v>5.72</v>
      </c>
      <c r="Q134" s="93">
        <v>8</v>
      </c>
      <c r="R134" s="93" t="s">
        <v>121</v>
      </c>
      <c r="S134" s="93">
        <v>6.48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2645.78</v>
      </c>
      <c r="C135">
        <f t="shared" si="19"/>
        <v>2798.48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Short</v>
      </c>
      <c r="N135" s="93" t="s">
        <v>331</v>
      </c>
      <c r="O135" s="93">
        <v>3.72</v>
      </c>
      <c r="P135" s="93">
        <v>3.87</v>
      </c>
      <c r="Q135" s="93">
        <v>15</v>
      </c>
      <c r="R135" s="93">
        <v>4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8.4499999999999993</v>
      </c>
      <c r="P137" s="93">
        <v>7.31</v>
      </c>
      <c r="Q137" s="93">
        <v>2</v>
      </c>
      <c r="R137" s="93">
        <v>3</v>
      </c>
      <c r="S137" s="93">
        <v>8.5500000000000007</v>
      </c>
      <c r="T137" s="93">
        <v>7.31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2122.6001000000001</v>
      </c>
      <c r="C140">
        <f t="shared" si="19"/>
        <v>2213.6799000000001</v>
      </c>
      <c r="D140" t="str">
        <f t="shared" si="20"/>
        <v>N/A</v>
      </c>
      <c r="E140">
        <f t="shared" si="21"/>
        <v>14</v>
      </c>
      <c r="F140" t="str">
        <f t="shared" si="22"/>
        <v>N/A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2.13</v>
      </c>
      <c r="C141">
        <f t="shared" si="19"/>
        <v>2.25</v>
      </c>
      <c r="D141">
        <f t="shared" si="20"/>
        <v>23</v>
      </c>
      <c r="E141">
        <f t="shared" si="21"/>
        <v>4</v>
      </c>
      <c r="F141">
        <f t="shared" si="22"/>
        <v>2.36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3.59</v>
      </c>
      <c r="P142" s="93">
        <v>3.9950000000000001</v>
      </c>
      <c r="Q142" s="93" t="s">
        <v>121</v>
      </c>
      <c r="R142" s="93">
        <v>4</v>
      </c>
      <c r="S142" s="93" t="s">
        <v>121</v>
      </c>
      <c r="T142" s="93">
        <v>3.67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34.479999999999997</v>
      </c>
      <c r="C143">
        <f t="shared" si="19"/>
        <v>35.36</v>
      </c>
      <c r="D143" t="str">
        <f t="shared" si="20"/>
        <v>N/A</v>
      </c>
      <c r="E143">
        <f t="shared" si="21"/>
        <v>3</v>
      </c>
      <c r="F143" t="str">
        <f t="shared" si="22"/>
        <v>N/A</v>
      </c>
      <c r="G143">
        <f t="shared" si="23"/>
        <v>32.26</v>
      </c>
      <c r="H143" s="93"/>
      <c r="N143" s="93" t="s">
        <v>381</v>
      </c>
      <c r="O143" s="93">
        <v>5.0500000000000003E-2</v>
      </c>
      <c r="P143" s="93">
        <v>5.4899999999999997E-2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2909.6898999999999</v>
      </c>
      <c r="C146">
        <f t="shared" si="19"/>
        <v>3115.9099000000001</v>
      </c>
      <c r="D146">
        <f t="shared" si="20"/>
        <v>6</v>
      </c>
      <c r="E146">
        <f t="shared" si="21"/>
        <v>4</v>
      </c>
      <c r="F146">
        <f t="shared" si="22"/>
        <v>3107.27</v>
      </c>
      <c r="G146">
        <f t="shared" si="23"/>
        <v>3000.9398999999999</v>
      </c>
      <c r="H146" s="93"/>
      <c r="N146" s="93" t="s">
        <v>349</v>
      </c>
      <c r="O146" s="93">
        <v>7.85</v>
      </c>
      <c r="P146" s="93">
        <v>8.35</v>
      </c>
      <c r="Q146" s="93" t="s">
        <v>121</v>
      </c>
      <c r="R146" s="93">
        <v>19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1.165</v>
      </c>
      <c r="P148" s="93">
        <v>1.3149999999999999</v>
      </c>
      <c r="Q148" s="93">
        <v>27</v>
      </c>
      <c r="R148" s="93">
        <v>10</v>
      </c>
      <c r="S148" s="93">
        <v>1.4550000000000001</v>
      </c>
      <c r="T148" s="93">
        <v>1.22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0.32600000000000001</v>
      </c>
      <c r="P149" s="93">
        <v>0.38500000000000001</v>
      </c>
      <c r="Q149" s="93">
        <v>43</v>
      </c>
      <c r="R149" s="93">
        <v>20</v>
      </c>
      <c r="S149" s="93">
        <v>0.49099999999999999</v>
      </c>
      <c r="T149" s="93">
        <v>0.41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4.3499999999999996</v>
      </c>
      <c r="P150" s="93">
        <v>4.1399999999999997</v>
      </c>
      <c r="Q150" s="93">
        <v>24</v>
      </c>
      <c r="R150" s="93">
        <v>38</v>
      </c>
      <c r="S150" s="93">
        <v>4.41</v>
      </c>
      <c r="T150" s="93">
        <v>4.2300000000000004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1.675</v>
      </c>
      <c r="C151">
        <f t="shared" si="19"/>
        <v>1.93</v>
      </c>
      <c r="D151" t="str">
        <f t="shared" si="20"/>
        <v>N/A</v>
      </c>
      <c r="E151">
        <f t="shared" si="21"/>
        <v>18</v>
      </c>
      <c r="F151" t="str">
        <f t="shared" si="22"/>
        <v>N/A</v>
      </c>
      <c r="G151">
        <f t="shared" si="23"/>
        <v>1.895</v>
      </c>
      <c r="H151" s="93"/>
      <c r="N151" s="93" t="s">
        <v>357</v>
      </c>
      <c r="O151" s="93">
        <v>5389.1298999999999</v>
      </c>
      <c r="P151" s="93">
        <v>5638.73</v>
      </c>
      <c r="Q151" s="93" t="s">
        <v>121</v>
      </c>
      <c r="R151" s="93">
        <v>14</v>
      </c>
      <c r="S151" s="93" t="s">
        <v>121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10268.2305</v>
      </c>
      <c r="P152" s="93">
        <v>10903.8896</v>
      </c>
      <c r="Q152" s="93">
        <v>7</v>
      </c>
      <c r="R152" s="93">
        <v>3</v>
      </c>
      <c r="S152" s="93">
        <v>11528.1299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0.32100000000000001</v>
      </c>
      <c r="C153">
        <f t="shared" si="19"/>
        <v>0.34200000000000003</v>
      </c>
      <c r="D153" t="str">
        <f t="shared" si="20"/>
        <v>N/A</v>
      </c>
      <c r="E153" t="str">
        <f t="shared" si="21"/>
        <v>N/A</v>
      </c>
      <c r="F153" t="str">
        <f t="shared" si="22"/>
        <v>N/A</v>
      </c>
      <c r="G153" t="str">
        <f t="shared" si="23"/>
        <v>N/A</v>
      </c>
      <c r="H153" s="93"/>
      <c r="N153" s="93" t="s">
        <v>399</v>
      </c>
      <c r="O153" s="93">
        <v>4804.0097999999998</v>
      </c>
      <c r="P153" s="93">
        <v>5631.6499000000003</v>
      </c>
      <c r="Q153" s="93">
        <v>21</v>
      </c>
      <c r="R153" s="93">
        <v>12</v>
      </c>
      <c r="S153" s="93">
        <v>5512.1499000000003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4.33</v>
      </c>
      <c r="C154">
        <f t="shared" si="19"/>
        <v>4.5599999999999996</v>
      </c>
      <c r="D154">
        <f t="shared" si="20"/>
        <v>24</v>
      </c>
      <c r="E154">
        <f t="shared" si="21"/>
        <v>18</v>
      </c>
      <c r="F154">
        <f t="shared" si="22"/>
        <v>5.14</v>
      </c>
      <c r="G154">
        <f t="shared" si="23"/>
        <v>4.8099999999999996</v>
      </c>
      <c r="H154" s="93"/>
      <c r="N154" s="93" t="s">
        <v>401</v>
      </c>
      <c r="O154" s="93">
        <v>9612.8896000000004</v>
      </c>
      <c r="P154" s="93">
        <v>8775.3202999999994</v>
      </c>
      <c r="Q154" s="93" t="s">
        <v>121</v>
      </c>
      <c r="R154" s="93" t="s">
        <v>121</v>
      </c>
      <c r="S154" s="93" t="s">
        <v>121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6402.4701999999997</v>
      </c>
      <c r="P155" s="93">
        <v>6810.7201999999997</v>
      </c>
      <c r="Q155" s="93">
        <v>28</v>
      </c>
      <c r="R155" s="93">
        <v>17</v>
      </c>
      <c r="S155" s="93">
        <v>7031.6499000000003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10988.0996</v>
      </c>
      <c r="P156" s="93">
        <v>11737.690399999999</v>
      </c>
      <c r="Q156" s="93">
        <v>44</v>
      </c>
      <c r="R156" s="93">
        <v>12</v>
      </c>
      <c r="S156" s="93">
        <v>11031.929700000001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5194.6298999999999</v>
      </c>
      <c r="P157" s="93">
        <v>5900.8100999999997</v>
      </c>
      <c r="Q157" s="93" t="s">
        <v>121</v>
      </c>
      <c r="R157" s="93">
        <v>8</v>
      </c>
      <c r="S157" s="93" t="s">
        <v>121</v>
      </c>
      <c r="T157" s="93">
        <v>5730.71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10905.5098</v>
      </c>
      <c r="P158" s="93">
        <v>11463.1299</v>
      </c>
      <c r="Q158" s="93" t="s">
        <v>121</v>
      </c>
      <c r="R158" s="93">
        <v>3</v>
      </c>
      <c r="S158" s="93" t="s">
        <v>121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5.46</v>
      </c>
      <c r="C159">
        <f t="shared" si="19"/>
        <v>6.08</v>
      </c>
      <c r="D159">
        <f t="shared" si="20"/>
        <v>7</v>
      </c>
      <c r="E159">
        <f t="shared" si="21"/>
        <v>3</v>
      </c>
      <c r="F159">
        <f t="shared" si="22"/>
        <v>6.04</v>
      </c>
      <c r="G159">
        <f t="shared" si="23"/>
        <v>5.58</v>
      </c>
      <c r="H159" s="93"/>
      <c r="N159" s="93" t="s">
        <v>409</v>
      </c>
      <c r="O159" s="93">
        <v>5336.6201000000001</v>
      </c>
      <c r="P159" s="93">
        <v>5898.2798000000003</v>
      </c>
      <c r="Q159" s="93" t="s">
        <v>121</v>
      </c>
      <c r="R159" s="93">
        <v>12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6225.8999000000003</v>
      </c>
      <c r="P160" s="93">
        <v>6772.2798000000003</v>
      </c>
      <c r="Q160" s="93" t="s">
        <v>121</v>
      </c>
      <c r="R160" s="93">
        <v>4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1270.1300000000001</v>
      </c>
      <c r="P161" s="93">
        <v>1328.33</v>
      </c>
      <c r="Q161" s="93" t="s">
        <v>121</v>
      </c>
      <c r="R161" s="93">
        <v>14</v>
      </c>
      <c r="S161" s="93" t="s">
        <v>121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1.19</v>
      </c>
      <c r="C162">
        <f t="shared" si="19"/>
        <v>1.26</v>
      </c>
      <c r="D162" t="str">
        <f t="shared" si="20"/>
        <v>N/A</v>
      </c>
      <c r="E162">
        <f t="shared" si="21"/>
        <v>46</v>
      </c>
      <c r="F162" t="str">
        <f t="shared" si="22"/>
        <v>N/A</v>
      </c>
      <c r="G162">
        <f t="shared" si="23"/>
        <v>1.375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2.84</v>
      </c>
      <c r="C163">
        <f t="shared" si="19"/>
        <v>3.01</v>
      </c>
      <c r="D163" t="str">
        <f t="shared" si="20"/>
        <v>N/A</v>
      </c>
      <c r="E163">
        <f t="shared" si="21"/>
        <v>32</v>
      </c>
      <c r="F163" t="str">
        <f t="shared" si="22"/>
        <v>N/A</v>
      </c>
      <c r="G163">
        <f t="shared" si="23"/>
        <v>3.48</v>
      </c>
      <c r="H163" s="93"/>
      <c r="N163" s="93" t="s">
        <v>416</v>
      </c>
      <c r="O163" s="93">
        <v>4629.8900999999996</v>
      </c>
      <c r="P163" s="93">
        <v>5020.7700000000004</v>
      </c>
      <c r="Q163" s="93">
        <v>29</v>
      </c>
      <c r="R163" s="93">
        <v>14</v>
      </c>
      <c r="S163" s="93">
        <v>5047.1602000000003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2645.78</v>
      </c>
      <c r="P168" s="93">
        <v>2798.48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364</v>
      </c>
      <c r="C170">
        <f t="shared" si="19"/>
        <v>364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1.62</v>
      </c>
      <c r="C173">
        <f t="shared" si="19"/>
        <v>1.92</v>
      </c>
      <c r="D173">
        <f t="shared" si="20"/>
        <v>43</v>
      </c>
      <c r="E173">
        <f t="shared" si="21"/>
        <v>15</v>
      </c>
      <c r="F173">
        <f t="shared" si="22"/>
        <v>2.1</v>
      </c>
      <c r="G173">
        <f t="shared" si="23"/>
        <v>1.9550000000000001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2122.6001000000001</v>
      </c>
      <c r="P174" s="93">
        <v>2213.6799000000001</v>
      </c>
      <c r="Q174" s="93" t="s">
        <v>121</v>
      </c>
      <c r="R174" s="93">
        <v>14</v>
      </c>
      <c r="S174" s="93" t="s">
        <v>121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2.13</v>
      </c>
      <c r="P175" s="93">
        <v>2.25</v>
      </c>
      <c r="Q175" s="93">
        <v>23</v>
      </c>
      <c r="R175" s="93">
        <v>4</v>
      </c>
      <c r="S175" s="93">
        <v>2.36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34.479999999999997</v>
      </c>
      <c r="P177" s="93">
        <v>35.36</v>
      </c>
      <c r="Q177" s="93" t="s">
        <v>121</v>
      </c>
      <c r="R177" s="93">
        <v>3</v>
      </c>
      <c r="S177" s="93" t="s">
        <v>121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0.33800000000000002</v>
      </c>
      <c r="P178" s="93">
        <v>0.374</v>
      </c>
      <c r="Q178" s="93">
        <v>41</v>
      </c>
      <c r="R178" s="93">
        <v>19</v>
      </c>
      <c r="S178" s="93">
        <v>0.46100000000000002</v>
      </c>
      <c r="T178" s="93">
        <v>0.45500000000000002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2909.6898999999999</v>
      </c>
      <c r="P181" s="93">
        <v>3115.9099000000001</v>
      </c>
      <c r="Q181" s="93">
        <v>6</v>
      </c>
      <c r="R181" s="93">
        <v>4</v>
      </c>
      <c r="S181" s="93">
        <v>3107.27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0.44900000000000001</v>
      </c>
      <c r="C182">
        <f t="shared" si="19"/>
        <v>0.46700000000000003</v>
      </c>
      <c r="D182" t="str">
        <f t="shared" si="20"/>
        <v>N/A</v>
      </c>
      <c r="E182">
        <f t="shared" si="21"/>
        <v>17</v>
      </c>
      <c r="F182" t="str">
        <f t="shared" si="22"/>
        <v>N/A</v>
      </c>
      <c r="G182">
        <f t="shared" si="23"/>
        <v>0.50800000000000001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1.0720000000000001</v>
      </c>
      <c r="C184">
        <f t="shared" si="19"/>
        <v>1.1459999999999999</v>
      </c>
      <c r="D184">
        <f t="shared" si="20"/>
        <v>43</v>
      </c>
      <c r="E184">
        <f t="shared" si="21"/>
        <v>24</v>
      </c>
      <c r="F184">
        <f t="shared" si="22"/>
        <v>1.306</v>
      </c>
      <c r="G184">
        <f t="shared" si="23"/>
        <v>1.3480000000000001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6.31</v>
      </c>
      <c r="C185">
        <f t="shared" si="19"/>
        <v>6.92</v>
      </c>
      <c r="D185" t="str">
        <f t="shared" si="20"/>
        <v>N/A</v>
      </c>
      <c r="E185" t="str">
        <f t="shared" si="21"/>
        <v>N/A</v>
      </c>
      <c r="F185" t="str">
        <f t="shared" si="22"/>
        <v>N/A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1.675</v>
      </c>
      <c r="P186" s="93">
        <v>1.93</v>
      </c>
      <c r="Q186" s="93" t="s">
        <v>121</v>
      </c>
      <c r="R186" s="93">
        <v>18</v>
      </c>
      <c r="S186" s="93" t="s">
        <v>121</v>
      </c>
      <c r="T186" s="93">
        <v>1.895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0.32100000000000001</v>
      </c>
      <c r="P188" s="93">
        <v>0.34200000000000003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4.33</v>
      </c>
      <c r="P189" s="93">
        <v>4.5599999999999996</v>
      </c>
      <c r="Q189" s="93">
        <v>24</v>
      </c>
      <c r="R189" s="93">
        <v>18</v>
      </c>
      <c r="S189" s="93">
        <v>5.14</v>
      </c>
      <c r="T189" s="93">
        <v>4.8099999999999996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22.8</v>
      </c>
      <c r="C190">
        <f t="shared" si="19"/>
        <v>24.45</v>
      </c>
      <c r="D190">
        <f t="shared" si="20"/>
        <v>26</v>
      </c>
      <c r="E190">
        <f t="shared" si="21"/>
        <v>3</v>
      </c>
      <c r="F190">
        <f t="shared" si="22"/>
        <v>21.15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5.92</v>
      </c>
      <c r="P192" s="93">
        <v>6.24</v>
      </c>
      <c r="Q192" s="93" t="s">
        <v>121</v>
      </c>
      <c r="R192" s="93">
        <v>33</v>
      </c>
      <c r="S192" s="93" t="s">
        <v>121</v>
      </c>
      <c r="T192" s="93">
        <v>6.52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5.46</v>
      </c>
      <c r="P194" s="93">
        <v>6.08</v>
      </c>
      <c r="Q194" s="93">
        <v>7</v>
      </c>
      <c r="R194" s="93">
        <v>3</v>
      </c>
      <c r="S194" s="93">
        <v>6.04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1.17</v>
      </c>
      <c r="C195">
        <f t="shared" si="19"/>
        <v>1.238</v>
      </c>
      <c r="D195" t="str">
        <f t="shared" si="20"/>
        <v>N/A</v>
      </c>
      <c r="E195">
        <f t="shared" si="21"/>
        <v>4</v>
      </c>
      <c r="F195" t="str">
        <f t="shared" si="22"/>
        <v>N/A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6.4</v>
      </c>
      <c r="C197">
        <f t="shared" ref="C197:C260" si="26">VLOOKUP($A197,$N$5:$U$375,3,FALSE)</f>
        <v>7.76</v>
      </c>
      <c r="D197">
        <f t="shared" ref="D197:D260" si="27">VLOOKUP($A197,$N$5:$U$375,4,FALSE)</f>
        <v>21</v>
      </c>
      <c r="E197">
        <f t="shared" ref="E197:E260" si="28">VLOOKUP($A197,$N$5:$U$375,5,FALSE)</f>
        <v>16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419</v>
      </c>
      <c r="O197" s="93">
        <v>1.19</v>
      </c>
      <c r="P197" s="93">
        <v>1.26</v>
      </c>
      <c r="Q197" s="93" t="s">
        <v>121</v>
      </c>
      <c r="R197" s="93">
        <v>46</v>
      </c>
      <c r="S197" s="93" t="s">
        <v>121</v>
      </c>
      <c r="T197" s="93">
        <v>1.375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</v>
      </c>
      <c r="C198">
        <f t="shared" si="26"/>
        <v>42.2</v>
      </c>
      <c r="D198">
        <f t="shared" si="27"/>
        <v>2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2.84</v>
      </c>
      <c r="P198" s="93">
        <v>3.01</v>
      </c>
      <c r="Q198" s="93" t="s">
        <v>121</v>
      </c>
      <c r="R198" s="93">
        <v>32</v>
      </c>
      <c r="S198" s="93" t="s">
        <v>121</v>
      </c>
      <c r="T198" s="93">
        <v>3.48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1.02</v>
      </c>
      <c r="C199">
        <f t="shared" si="26"/>
        <v>1.1499999999999999</v>
      </c>
      <c r="D199" t="str">
        <f t="shared" si="27"/>
        <v>N/A</v>
      </c>
      <c r="E199" t="str">
        <f t="shared" si="28"/>
        <v>N/A</v>
      </c>
      <c r="F199" t="str">
        <f t="shared" si="29"/>
        <v>N/A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0.28000000000000003</v>
      </c>
      <c r="C200">
        <f t="shared" si="26"/>
        <v>0.28000000000000003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0.19500000000000001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0.31</v>
      </c>
      <c r="P202" s="93">
        <v>0.377</v>
      </c>
      <c r="Q202" s="93">
        <v>9</v>
      </c>
      <c r="R202" s="93">
        <v>3</v>
      </c>
      <c r="S202" s="93">
        <v>0.39500000000000002</v>
      </c>
      <c r="T202" s="93">
        <v>0.31900000000000001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2.12</v>
      </c>
      <c r="C203">
        <f t="shared" si="26"/>
        <v>2.2599999999999998</v>
      </c>
      <c r="D203" t="str">
        <f t="shared" si="27"/>
        <v>N/A</v>
      </c>
      <c r="E203">
        <f t="shared" si="28"/>
        <v>20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3.64</v>
      </c>
      <c r="C204">
        <f t="shared" si="26"/>
        <v>4.0999999999999996</v>
      </c>
      <c r="D204">
        <f t="shared" si="27"/>
        <v>22</v>
      </c>
      <c r="E204">
        <f t="shared" si="28"/>
        <v>8</v>
      </c>
      <c r="F204">
        <f t="shared" si="29"/>
        <v>3.98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364</v>
      </c>
      <c r="P206" s="93">
        <v>364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0.71499999999999997</v>
      </c>
      <c r="C209">
        <f t="shared" si="26"/>
        <v>0.94</v>
      </c>
      <c r="D209">
        <f t="shared" si="27"/>
        <v>53</v>
      </c>
      <c r="E209">
        <f t="shared" si="28"/>
        <v>38</v>
      </c>
      <c r="F209">
        <f t="shared" si="29"/>
        <v>1</v>
      </c>
      <c r="G209">
        <f t="shared" si="30"/>
        <v>0.86</v>
      </c>
      <c r="H209" s="93"/>
      <c r="N209" s="93" t="s">
        <v>434</v>
      </c>
      <c r="O209" s="93">
        <v>1.62</v>
      </c>
      <c r="P209" s="93">
        <v>1.92</v>
      </c>
      <c r="Q209" s="93">
        <v>43</v>
      </c>
      <c r="R209" s="93">
        <v>15</v>
      </c>
      <c r="S209" s="93">
        <v>2.1</v>
      </c>
      <c r="T209" s="93">
        <v>1.9550000000000001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8.65</v>
      </c>
      <c r="C211">
        <f t="shared" si="26"/>
        <v>9.4</v>
      </c>
      <c r="D211" t="str">
        <f t="shared" si="27"/>
        <v>N/A</v>
      </c>
      <c r="E211">
        <f t="shared" si="28"/>
        <v>5</v>
      </c>
      <c r="F211" t="str">
        <f t="shared" si="29"/>
        <v>N/A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2.4500000000000002</v>
      </c>
      <c r="C212">
        <f t="shared" si="26"/>
        <v>2.54</v>
      </c>
      <c r="D212">
        <f t="shared" si="27"/>
        <v>28</v>
      </c>
      <c r="E212">
        <f t="shared" si="28"/>
        <v>18</v>
      </c>
      <c r="F212">
        <f t="shared" si="29"/>
        <v>2.75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32.799999999999997</v>
      </c>
      <c r="C213">
        <f t="shared" si="26"/>
        <v>32.200000000000003</v>
      </c>
      <c r="D213">
        <f t="shared" si="27"/>
        <v>2</v>
      </c>
      <c r="E213" t="str">
        <f t="shared" si="28"/>
        <v>N/A</v>
      </c>
      <c r="F213">
        <f t="shared" si="29"/>
        <v>33.4</v>
      </c>
      <c r="G213" t="str">
        <f t="shared" si="30"/>
        <v>N/A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</v>
      </c>
      <c r="C217">
        <f t="shared" si="26"/>
        <v>3.52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452</v>
      </c>
      <c r="O217" s="93">
        <v>0.44900000000000001</v>
      </c>
      <c r="P217" s="93">
        <v>0.46700000000000003</v>
      </c>
      <c r="Q217" s="93" t="s">
        <v>121</v>
      </c>
      <c r="R217" s="93">
        <v>17</v>
      </c>
      <c r="S217" s="93" t="s">
        <v>121</v>
      </c>
      <c r="T217" s="93">
        <v>0.50800000000000001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0.50600000000000001</v>
      </c>
      <c r="C218">
        <f t="shared" si="26"/>
        <v>0.64</v>
      </c>
      <c r="D218">
        <f t="shared" si="27"/>
        <v>42</v>
      </c>
      <c r="E218">
        <f t="shared" si="28"/>
        <v>36</v>
      </c>
      <c r="F218">
        <f t="shared" si="29"/>
        <v>0.76</v>
      </c>
      <c r="G218">
        <f t="shared" si="30"/>
        <v>0.73399999999999999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1.0720000000000001</v>
      </c>
      <c r="P219" s="93">
        <v>1.1459999999999999</v>
      </c>
      <c r="Q219" s="93">
        <v>43</v>
      </c>
      <c r="R219" s="93">
        <v>24</v>
      </c>
      <c r="S219" s="93">
        <v>1.306</v>
      </c>
      <c r="T219" s="93">
        <v>1.3480000000000001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6.31</v>
      </c>
      <c r="P220" s="93">
        <v>6.92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36.700000000000003</v>
      </c>
      <c r="C222">
        <f t="shared" si="26"/>
        <v>34.14</v>
      </c>
      <c r="D222">
        <f t="shared" si="27"/>
        <v>30</v>
      </c>
      <c r="E222">
        <f t="shared" si="28"/>
        <v>41</v>
      </c>
      <c r="F222">
        <f t="shared" si="29"/>
        <v>32.4</v>
      </c>
      <c r="G222">
        <f t="shared" si="30"/>
        <v>30.2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5.7</v>
      </c>
      <c r="C223">
        <f t="shared" si="26"/>
        <v>5.94</v>
      </c>
      <c r="D223" t="str">
        <f t="shared" si="27"/>
        <v>N/A</v>
      </c>
      <c r="E223">
        <f t="shared" si="28"/>
        <v>9</v>
      </c>
      <c r="F223" t="str">
        <f t="shared" si="29"/>
        <v>N/A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2.36</v>
      </c>
      <c r="C224">
        <f t="shared" si="26"/>
        <v>2.61</v>
      </c>
      <c r="D224" t="str">
        <f t="shared" si="27"/>
        <v>N/A</v>
      </c>
      <c r="E224">
        <f t="shared" si="28"/>
        <v>4</v>
      </c>
      <c r="F224" t="str">
        <f t="shared" si="29"/>
        <v>N/A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22.8</v>
      </c>
      <c r="P225" s="93">
        <v>24.45</v>
      </c>
      <c r="Q225" s="93">
        <v>26</v>
      </c>
      <c r="R225" s="93">
        <v>3</v>
      </c>
      <c r="S225" s="93">
        <v>21.15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0.61</v>
      </c>
      <c r="C226">
        <f t="shared" si="26"/>
        <v>0.56999999999999995</v>
      </c>
      <c r="D226">
        <f t="shared" si="27"/>
        <v>36</v>
      </c>
      <c r="E226">
        <f t="shared" si="28"/>
        <v>49</v>
      </c>
      <c r="F226">
        <f t="shared" si="29"/>
        <v>0.63</v>
      </c>
      <c r="G226">
        <f t="shared" si="30"/>
        <v>0.57999999999999996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23.34</v>
      </c>
      <c r="C227">
        <f t="shared" si="26"/>
        <v>24.28</v>
      </c>
      <c r="D227" t="str">
        <f t="shared" si="27"/>
        <v>N/A</v>
      </c>
      <c r="E227" t="str">
        <f t="shared" si="28"/>
        <v>N/A</v>
      </c>
      <c r="F227" t="str">
        <f t="shared" si="29"/>
        <v>N/A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2.99</v>
      </c>
      <c r="C230">
        <f t="shared" si="26"/>
        <v>2.9</v>
      </c>
      <c r="D230">
        <f t="shared" si="27"/>
        <v>8</v>
      </c>
      <c r="E230">
        <f t="shared" si="28"/>
        <v>34</v>
      </c>
      <c r="F230">
        <f t="shared" si="29"/>
        <v>3.07</v>
      </c>
      <c r="G230">
        <f t="shared" si="30"/>
        <v>2.93</v>
      </c>
      <c r="H230" s="93"/>
      <c r="N230" s="93" t="s">
        <v>476</v>
      </c>
      <c r="O230" s="93">
        <v>1.17</v>
      </c>
      <c r="P230" s="93">
        <v>1.238</v>
      </c>
      <c r="Q230" s="93" t="s">
        <v>121</v>
      </c>
      <c r="R230" s="93">
        <v>4</v>
      </c>
      <c r="S230" s="93" t="s">
        <v>121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34.380000000000003</v>
      </c>
      <c r="C232">
        <f t="shared" si="26"/>
        <v>35.979999999999997</v>
      </c>
      <c r="D232">
        <f t="shared" si="27"/>
        <v>26</v>
      </c>
      <c r="E232">
        <f t="shared" si="28"/>
        <v>19</v>
      </c>
      <c r="F232">
        <f t="shared" si="29"/>
        <v>46.3</v>
      </c>
      <c r="G232">
        <f t="shared" si="30"/>
        <v>38.5</v>
      </c>
      <c r="H232" s="93"/>
      <c r="N232" s="93" t="s">
        <v>480</v>
      </c>
      <c r="O232" s="93">
        <v>6.4</v>
      </c>
      <c r="P232" s="93">
        <v>7.76</v>
      </c>
      <c r="Q232" s="93">
        <v>21</v>
      </c>
      <c r="R232" s="93">
        <v>16</v>
      </c>
      <c r="S232" s="93">
        <v>7.44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3.64</v>
      </c>
      <c r="C233">
        <f t="shared" si="26"/>
        <v>3.7</v>
      </c>
      <c r="D233">
        <f t="shared" si="27"/>
        <v>25</v>
      </c>
      <c r="E233">
        <f t="shared" si="28"/>
        <v>2</v>
      </c>
      <c r="F233">
        <f t="shared" si="29"/>
        <v>3.7</v>
      </c>
      <c r="G233">
        <f t="shared" si="30"/>
        <v>3.54</v>
      </c>
      <c r="H233" s="93"/>
      <c r="N233" s="93" t="s">
        <v>482</v>
      </c>
      <c r="O233" s="93">
        <v>46</v>
      </c>
      <c r="P233" s="93">
        <v>42.2</v>
      </c>
      <c r="Q233" s="93">
        <v>2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1.4</v>
      </c>
      <c r="C234">
        <f t="shared" si="26"/>
        <v>1.4650000000000001</v>
      </c>
      <c r="D234" t="str">
        <f t="shared" si="27"/>
        <v>N/A</v>
      </c>
      <c r="E234">
        <f t="shared" si="28"/>
        <v>32</v>
      </c>
      <c r="F234" t="str">
        <f t="shared" si="29"/>
        <v>N/A</v>
      </c>
      <c r="G234">
        <f t="shared" si="30"/>
        <v>1.5349999999999999</v>
      </c>
      <c r="H234" s="93"/>
      <c r="N234" s="93" t="s">
        <v>484</v>
      </c>
      <c r="O234" s="93">
        <v>1.02</v>
      </c>
      <c r="P234" s="93">
        <v>1.1499999999999999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0.28000000000000003</v>
      </c>
      <c r="P235" s="93">
        <v>0.28000000000000003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0.19500000000000001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2.12</v>
      </c>
      <c r="P238" s="93">
        <v>2.2599999999999998</v>
      </c>
      <c r="Q238" s="93" t="s">
        <v>121</v>
      </c>
      <c r="R238" s="93">
        <v>20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3.64</v>
      </c>
      <c r="P239" s="93">
        <v>4.0999999999999996</v>
      </c>
      <c r="Q239" s="93">
        <v>22</v>
      </c>
      <c r="R239" s="93">
        <v>8</v>
      </c>
      <c r="S239" s="93">
        <v>3.98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0.79</v>
      </c>
      <c r="C242">
        <f t="shared" si="26"/>
        <v>0.92500000000000004</v>
      </c>
      <c r="D242">
        <f t="shared" si="27"/>
        <v>21</v>
      </c>
      <c r="E242">
        <f t="shared" si="28"/>
        <v>3</v>
      </c>
      <c r="F242">
        <f t="shared" si="29"/>
        <v>0.93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37.5</v>
      </c>
      <c r="C245">
        <f t="shared" si="26"/>
        <v>39</v>
      </c>
      <c r="D245">
        <f t="shared" si="27"/>
        <v>7</v>
      </c>
      <c r="E245">
        <f t="shared" si="28"/>
        <v>4</v>
      </c>
      <c r="F245">
        <f t="shared" si="29"/>
        <v>39.35</v>
      </c>
      <c r="G245">
        <f t="shared" si="30"/>
        <v>36.85</v>
      </c>
      <c r="H245" s="93"/>
      <c r="N245" s="93" t="s">
        <v>505</v>
      </c>
      <c r="O245" s="93">
        <v>0.71499999999999997</v>
      </c>
      <c r="P245" s="93">
        <v>0.94</v>
      </c>
      <c r="Q245" s="93">
        <v>53</v>
      </c>
      <c r="R245" s="93">
        <v>38</v>
      </c>
      <c r="S245" s="93">
        <v>1</v>
      </c>
      <c r="T245" s="93">
        <v>0.86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35.799999999999997</v>
      </c>
      <c r="C246">
        <f t="shared" si="26"/>
        <v>38.200000000000003</v>
      </c>
      <c r="D246" t="str">
        <f t="shared" si="27"/>
        <v>N/A</v>
      </c>
      <c r="E246">
        <f t="shared" si="28"/>
        <v>3</v>
      </c>
      <c r="F246" t="str">
        <f t="shared" si="29"/>
        <v>N/A</v>
      </c>
      <c r="G246">
        <f t="shared" si="30"/>
        <v>34.5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2.27</v>
      </c>
      <c r="C247">
        <f t="shared" si="26"/>
        <v>2.39</v>
      </c>
      <c r="D247" t="str">
        <f t="shared" si="27"/>
        <v>N/A</v>
      </c>
      <c r="E247">
        <f t="shared" si="28"/>
        <v>4</v>
      </c>
      <c r="F247" t="str">
        <f t="shared" si="29"/>
        <v>N/A</v>
      </c>
      <c r="G247">
        <f t="shared" si="30"/>
        <v>2.2599999999999998</v>
      </c>
      <c r="H247" s="93"/>
      <c r="N247" s="93" t="s">
        <v>509</v>
      </c>
      <c r="O247" s="93">
        <v>8.65</v>
      </c>
      <c r="P247" s="93">
        <v>9.4</v>
      </c>
      <c r="Q247" s="93" t="s">
        <v>121</v>
      </c>
      <c r="R247" s="93">
        <v>5</v>
      </c>
      <c r="S247" s="93" t="s">
        <v>121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14.52</v>
      </c>
      <c r="C248">
        <f t="shared" si="26"/>
        <v>16.190000000000001</v>
      </c>
      <c r="D248">
        <f t="shared" si="27"/>
        <v>23</v>
      </c>
      <c r="E248">
        <f t="shared" si="28"/>
        <v>14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2.4500000000000002</v>
      </c>
      <c r="P248" s="93">
        <v>2.54</v>
      </c>
      <c r="Q248" s="93">
        <v>28</v>
      </c>
      <c r="R248" s="93">
        <v>18</v>
      </c>
      <c r="S248" s="93">
        <v>2.75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32.799999999999997</v>
      </c>
      <c r="P249" s="93">
        <v>32.200000000000003</v>
      </c>
      <c r="Q249" s="93">
        <v>2</v>
      </c>
      <c r="R249" s="93" t="s">
        <v>121</v>
      </c>
      <c r="S249" s="93">
        <v>33.4</v>
      </c>
      <c r="T249" s="93" t="s">
        <v>121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16.670000000000002</v>
      </c>
      <c r="C251">
        <f t="shared" si="26"/>
        <v>18.100000000000001</v>
      </c>
      <c r="D251">
        <f t="shared" si="27"/>
        <v>11</v>
      </c>
      <c r="E251">
        <f t="shared" si="28"/>
        <v>3</v>
      </c>
      <c r="F251">
        <f t="shared" si="29"/>
        <v>17.100000000000001</v>
      </c>
      <c r="G251">
        <f t="shared" si="30"/>
        <v>16.18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11.68</v>
      </c>
      <c r="C252">
        <f t="shared" si="26"/>
        <v>12.98</v>
      </c>
      <c r="D252">
        <f t="shared" si="27"/>
        <v>43</v>
      </c>
      <c r="E252">
        <f t="shared" si="28"/>
        <v>4</v>
      </c>
      <c r="F252">
        <f t="shared" si="29"/>
        <v>12.2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</v>
      </c>
      <c r="C253">
        <f t="shared" si="26"/>
        <v>0.91800000000000004</v>
      </c>
      <c r="D253" t="str">
        <f t="shared" si="27"/>
        <v>N/A</v>
      </c>
      <c r="E253">
        <f t="shared" si="28"/>
        <v>31</v>
      </c>
      <c r="F253" t="str">
        <f t="shared" si="29"/>
        <v>N/A</v>
      </c>
      <c r="G253">
        <f t="shared" si="30"/>
        <v>0.88200000000000001</v>
      </c>
      <c r="H253" s="93"/>
      <c r="N253" s="93" t="s">
        <v>521</v>
      </c>
      <c r="O253" s="93">
        <v>3</v>
      </c>
      <c r="P253" s="93">
        <v>3.52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0.50600000000000001</v>
      </c>
      <c r="P254" s="93">
        <v>0.64</v>
      </c>
      <c r="Q254" s="93">
        <v>42</v>
      </c>
      <c r="R254" s="93">
        <v>36</v>
      </c>
      <c r="S254" s="93">
        <v>0.76</v>
      </c>
      <c r="T254" s="93">
        <v>0.73399999999999999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3.48</v>
      </c>
      <c r="C255">
        <f t="shared" si="26"/>
        <v>3.64</v>
      </c>
      <c r="D255" t="str">
        <f t="shared" si="27"/>
        <v>N/A</v>
      </c>
      <c r="E255">
        <f t="shared" si="28"/>
        <v>24</v>
      </c>
      <c r="F255" t="str">
        <f t="shared" si="29"/>
        <v>N/A</v>
      </c>
      <c r="G255">
        <f t="shared" si="30"/>
        <v>3.73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7.2</v>
      </c>
      <c r="C258">
        <f t="shared" si="26"/>
        <v>7.73</v>
      </c>
      <c r="D258">
        <f t="shared" si="27"/>
        <v>40</v>
      </c>
      <c r="E258">
        <f t="shared" si="28"/>
        <v>14</v>
      </c>
      <c r="F258">
        <f t="shared" si="29"/>
        <v>7.55</v>
      </c>
      <c r="G258">
        <f t="shared" si="30"/>
        <v>8.2859999999999996</v>
      </c>
      <c r="H258" s="93"/>
      <c r="N258" s="93" t="s">
        <v>530</v>
      </c>
      <c r="O258" s="93">
        <v>36.700000000000003</v>
      </c>
      <c r="P258" s="93">
        <v>34.14</v>
      </c>
      <c r="Q258" s="93">
        <v>30</v>
      </c>
      <c r="R258" s="93">
        <v>41</v>
      </c>
      <c r="S258" s="93">
        <v>32.4</v>
      </c>
      <c r="T258" s="93">
        <v>30.2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5.7</v>
      </c>
      <c r="P259" s="93">
        <v>5.94</v>
      </c>
      <c r="Q259" s="93" t="s">
        <v>121</v>
      </c>
      <c r="R259" s="93">
        <v>9</v>
      </c>
      <c r="S259" s="93" t="s">
        <v>121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7.23</v>
      </c>
      <c r="C260">
        <f t="shared" si="26"/>
        <v>7.99</v>
      </c>
      <c r="D260" t="str">
        <f t="shared" si="27"/>
        <v>N/A</v>
      </c>
      <c r="E260">
        <f t="shared" si="28"/>
        <v>25</v>
      </c>
      <c r="F260" t="str">
        <f t="shared" si="29"/>
        <v>N/A</v>
      </c>
      <c r="G260">
        <f t="shared" si="30"/>
        <v>8.4</v>
      </c>
      <c r="H260" s="93"/>
      <c r="N260" s="93" t="s">
        <v>534</v>
      </c>
      <c r="O260" s="93">
        <v>2.36</v>
      </c>
      <c r="P260" s="93">
        <v>2.61</v>
      </c>
      <c r="Q260" s="93" t="s">
        <v>121</v>
      </c>
      <c r="R260" s="93">
        <v>4</v>
      </c>
      <c r="S260" s="93" t="s">
        <v>121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8.08</v>
      </c>
      <c r="C262">
        <f t="shared" si="33"/>
        <v>8.4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0.61</v>
      </c>
      <c r="P262" s="93">
        <v>0.56999999999999995</v>
      </c>
      <c r="Q262" s="93">
        <v>36</v>
      </c>
      <c r="R262" s="93">
        <v>49</v>
      </c>
      <c r="S262" s="93">
        <v>0.63</v>
      </c>
      <c r="T262" s="93">
        <v>0.57999999999999996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23.34</v>
      </c>
      <c r="P263" s="93">
        <v>24.28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13.9</v>
      </c>
      <c r="C266">
        <f t="shared" si="33"/>
        <v>14.5</v>
      </c>
      <c r="D266">
        <f t="shared" si="34"/>
        <v>22</v>
      </c>
      <c r="E266">
        <f t="shared" si="35"/>
        <v>4</v>
      </c>
      <c r="F266">
        <f t="shared" si="36"/>
        <v>15.5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3.68</v>
      </c>
      <c r="C267">
        <f t="shared" si="33"/>
        <v>4.125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2.99</v>
      </c>
      <c r="P267" s="93">
        <v>2.9</v>
      </c>
      <c r="Q267" s="93">
        <v>8</v>
      </c>
      <c r="R267" s="93">
        <v>34</v>
      </c>
      <c r="S267" s="93">
        <v>3.07</v>
      </c>
      <c r="T267" s="93">
        <v>2.93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34.380000000000003</v>
      </c>
      <c r="P269" s="93">
        <v>35.979999999999997</v>
      </c>
      <c r="Q269" s="93">
        <v>26</v>
      </c>
      <c r="R269" s="93">
        <v>19</v>
      </c>
      <c r="S269" s="93">
        <v>46.3</v>
      </c>
      <c r="T269" s="93">
        <v>38.5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0.35199999999999998</v>
      </c>
      <c r="C271">
        <f t="shared" si="33"/>
        <v>0.37</v>
      </c>
      <c r="D271">
        <f t="shared" si="34"/>
        <v>43</v>
      </c>
      <c r="E271">
        <f t="shared" si="35"/>
        <v>27</v>
      </c>
      <c r="F271">
        <f t="shared" si="36"/>
        <v>0.498</v>
      </c>
      <c r="G271">
        <f t="shared" si="37"/>
        <v>0.39600000000000002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3.64</v>
      </c>
      <c r="P272" s="93">
        <v>3.7</v>
      </c>
      <c r="Q272" s="93">
        <v>25</v>
      </c>
      <c r="R272" s="93">
        <v>2</v>
      </c>
      <c r="S272" s="93">
        <v>3.7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1.4</v>
      </c>
      <c r="P273" s="93">
        <v>1.4650000000000001</v>
      </c>
      <c r="Q273" s="93" t="s">
        <v>121</v>
      </c>
      <c r="R273" s="93">
        <v>32</v>
      </c>
      <c r="S273" s="93" t="s">
        <v>121</v>
      </c>
      <c r="T273" s="93">
        <v>1.5349999999999999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6.45</v>
      </c>
      <c r="C274">
        <f t="shared" si="33"/>
        <v>6.58</v>
      </c>
      <c r="D274">
        <f t="shared" si="34"/>
        <v>30</v>
      </c>
      <c r="E274">
        <f t="shared" si="35"/>
        <v>16</v>
      </c>
      <c r="F274">
        <f t="shared" si="36"/>
        <v>7.9</v>
      </c>
      <c r="G274">
        <f t="shared" si="37"/>
        <v>7.7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1.64</v>
      </c>
      <c r="C276">
        <f t="shared" si="33"/>
        <v>1.82</v>
      </c>
      <c r="D276">
        <f t="shared" si="34"/>
        <v>11</v>
      </c>
      <c r="E276">
        <f t="shared" si="35"/>
        <v>3</v>
      </c>
      <c r="F276">
        <f t="shared" si="36"/>
        <v>1.76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4184.7700000000004</v>
      </c>
      <c r="C279">
        <f t="shared" si="33"/>
        <v>4364.3397999999997</v>
      </c>
      <c r="D279" t="str">
        <f t="shared" si="34"/>
        <v>N/A</v>
      </c>
      <c r="E279">
        <f t="shared" si="35"/>
        <v>14</v>
      </c>
      <c r="F279" t="str">
        <f t="shared" si="36"/>
        <v>N/A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2.73</v>
      </c>
      <c r="P280" s="93">
        <v>2.79</v>
      </c>
      <c r="Q280" s="93">
        <v>26</v>
      </c>
      <c r="R280" s="93">
        <v>7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13.74</v>
      </c>
      <c r="C282">
        <f t="shared" si="33"/>
        <v>15.26</v>
      </c>
      <c r="D282">
        <f t="shared" si="34"/>
        <v>25</v>
      </c>
      <c r="E282">
        <f t="shared" si="35"/>
        <v>3</v>
      </c>
      <c r="F282">
        <f t="shared" si="36"/>
        <v>13.76</v>
      </c>
      <c r="G282">
        <f t="shared" si="37"/>
        <v>13.68</v>
      </c>
      <c r="H282" s="93"/>
      <c r="N282" s="93" t="s">
        <v>570</v>
      </c>
      <c r="O282" s="93">
        <v>0.79</v>
      </c>
      <c r="P282" s="93">
        <v>0.92500000000000004</v>
      </c>
      <c r="Q282" s="93">
        <v>21</v>
      </c>
      <c r="R282" s="93">
        <v>3</v>
      </c>
      <c r="S282" s="93">
        <v>0.93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</v>
      </c>
      <c r="C283">
        <f t="shared" si="33"/>
        <v>1.38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</v>
      </c>
      <c r="P283" s="93">
        <v>27.8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37.5</v>
      </c>
      <c r="P286" s="93">
        <v>39</v>
      </c>
      <c r="Q286" s="93">
        <v>7</v>
      </c>
      <c r="R286" s="93">
        <v>4</v>
      </c>
      <c r="S286" s="93">
        <v>39.35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0.314</v>
      </c>
      <c r="C287">
        <f t="shared" si="33"/>
        <v>0.34300000000000003</v>
      </c>
      <c r="D287">
        <f t="shared" si="34"/>
        <v>28</v>
      </c>
      <c r="E287">
        <f t="shared" si="35"/>
        <v>14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35.799999999999997</v>
      </c>
      <c r="P287" s="93">
        <v>38.200000000000003</v>
      </c>
      <c r="Q287" s="93" t="s">
        <v>121</v>
      </c>
      <c r="R287" s="93">
        <v>3</v>
      </c>
      <c r="S287" s="93" t="s">
        <v>121</v>
      </c>
      <c r="T287" s="93">
        <v>34.5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2.27</v>
      </c>
      <c r="P288" s="93">
        <v>2.39</v>
      </c>
      <c r="Q288" s="93" t="s">
        <v>121</v>
      </c>
      <c r="R288" s="93">
        <v>4</v>
      </c>
      <c r="S288" s="93" t="s">
        <v>121</v>
      </c>
      <c r="T288" s="93">
        <v>2.2599999999999998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1.375</v>
      </c>
      <c r="P289" s="93">
        <v>1.48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1.53</v>
      </c>
      <c r="C290">
        <f t="shared" si="33"/>
        <v>1.885</v>
      </c>
      <c r="D290">
        <f t="shared" si="34"/>
        <v>41</v>
      </c>
      <c r="E290">
        <f t="shared" si="35"/>
        <v>14</v>
      </c>
      <c r="F290">
        <f t="shared" si="36"/>
        <v>1.835</v>
      </c>
      <c r="G290">
        <f t="shared" si="37"/>
        <v>1.89</v>
      </c>
      <c r="N290" s="93" t="s">
        <v>581</v>
      </c>
      <c r="O290" s="93">
        <v>14.52</v>
      </c>
      <c r="P290" s="93">
        <v>16.190000000000001</v>
      </c>
      <c r="Q290" s="93">
        <v>23</v>
      </c>
      <c r="R290" s="93">
        <v>14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8.5399999999999991</v>
      </c>
      <c r="P291" s="93">
        <v>10.1</v>
      </c>
      <c r="Q291" s="93" t="s">
        <v>121</v>
      </c>
      <c r="R291" s="93">
        <v>4</v>
      </c>
      <c r="S291" s="93" t="s">
        <v>121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2.36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6.26</v>
      </c>
      <c r="C293">
        <f t="shared" si="33"/>
        <v>6.64</v>
      </c>
      <c r="D293" t="str">
        <f t="shared" si="34"/>
        <v>N/A</v>
      </c>
      <c r="E293">
        <f t="shared" si="35"/>
        <v>20</v>
      </c>
      <c r="F293" t="str">
        <f t="shared" si="36"/>
        <v>N/A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0.53200000000000003</v>
      </c>
      <c r="C294">
        <f t="shared" si="33"/>
        <v>0.58399999999999996</v>
      </c>
      <c r="D294" t="str">
        <f t="shared" si="34"/>
        <v>N/A</v>
      </c>
      <c r="E294">
        <f t="shared" si="35"/>
        <v>9</v>
      </c>
      <c r="F294" t="str">
        <f t="shared" si="36"/>
        <v>N/A</v>
      </c>
      <c r="G294">
        <f t="shared" si="37"/>
        <v>0.56799999999999995</v>
      </c>
      <c r="N294" s="93" t="s">
        <v>666</v>
      </c>
      <c r="O294" s="93">
        <v>0.81799999999999995</v>
      </c>
      <c r="P294" s="93">
        <v>0.84799999999999998</v>
      </c>
      <c r="Q294" s="93" t="s">
        <v>121</v>
      </c>
      <c r="R294" s="93">
        <v>10</v>
      </c>
      <c r="S294" s="93" t="s">
        <v>121</v>
      </c>
      <c r="T294" s="93">
        <v>0.82199999999999995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16.670000000000002</v>
      </c>
      <c r="P295" s="93">
        <v>18.100000000000001</v>
      </c>
      <c r="Q295" s="93">
        <v>11</v>
      </c>
      <c r="R295" s="93">
        <v>3</v>
      </c>
      <c r="S295" s="93">
        <v>17.100000000000001</v>
      </c>
      <c r="T295" s="93">
        <v>16.18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11.68</v>
      </c>
      <c r="P296" s="93">
        <v>12.98</v>
      </c>
      <c r="Q296" s="93">
        <v>43</v>
      </c>
      <c r="R296" s="93">
        <v>4</v>
      </c>
      <c r="S296" s="93">
        <v>12.2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</v>
      </c>
      <c r="P297" s="93">
        <v>0.91800000000000004</v>
      </c>
      <c r="Q297" s="93" t="s">
        <v>121</v>
      </c>
      <c r="R297" s="93">
        <v>31</v>
      </c>
      <c r="S297" s="93" t="s">
        <v>121</v>
      </c>
      <c r="T297" s="93">
        <v>0.88200000000000001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3.48</v>
      </c>
      <c r="P299" s="93">
        <v>3.64</v>
      </c>
      <c r="Q299" s="93" t="s">
        <v>121</v>
      </c>
      <c r="R299" s="93">
        <v>24</v>
      </c>
      <c r="S299" s="93" t="s">
        <v>121</v>
      </c>
      <c r="T299" s="93">
        <v>3.73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5.56</v>
      </c>
      <c r="C302">
        <f t="shared" si="33"/>
        <v>6</v>
      </c>
      <c r="D302" t="str">
        <f t="shared" si="34"/>
        <v>N/A</v>
      </c>
      <c r="E302">
        <f t="shared" si="35"/>
        <v>20</v>
      </c>
      <c r="F302" t="str">
        <f t="shared" si="36"/>
        <v>N/A</v>
      </c>
      <c r="G302">
        <f t="shared" si="37"/>
        <v>6.04</v>
      </c>
      <c r="N302" s="93" t="s">
        <v>600</v>
      </c>
      <c r="O302" s="93">
        <v>7.2</v>
      </c>
      <c r="P302" s="93">
        <v>7.73</v>
      </c>
      <c r="Q302" s="93">
        <v>40</v>
      </c>
      <c r="R302" s="93">
        <v>14</v>
      </c>
      <c r="S302" s="93">
        <v>7.55</v>
      </c>
      <c r="T302" s="93">
        <v>8.2859999999999996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46.5</v>
      </c>
      <c r="C304">
        <f t="shared" si="33"/>
        <v>55.2</v>
      </c>
      <c r="D304" t="str">
        <f t="shared" si="34"/>
        <v>N/A</v>
      </c>
      <c r="E304">
        <f t="shared" si="35"/>
        <v>21</v>
      </c>
      <c r="F304" t="str">
        <f t="shared" si="36"/>
        <v>N/A</v>
      </c>
      <c r="G304">
        <f t="shared" si="37"/>
        <v>54.6</v>
      </c>
      <c r="N304" s="93" t="s">
        <v>604</v>
      </c>
      <c r="O304" s="93">
        <v>7.23</v>
      </c>
      <c r="P304" s="93">
        <v>7.99</v>
      </c>
      <c r="Q304" s="93" t="s">
        <v>121</v>
      </c>
      <c r="R304" s="93">
        <v>25</v>
      </c>
      <c r="S304" s="93" t="s">
        <v>121</v>
      </c>
      <c r="T304" s="93">
        <v>8.4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8.08</v>
      </c>
      <c r="P306" s="93">
        <v>8.4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1.23</v>
      </c>
      <c r="C307">
        <f t="shared" si="33"/>
        <v>1.35</v>
      </c>
      <c r="D307" t="str">
        <f t="shared" si="34"/>
        <v>N/A</v>
      </c>
      <c r="E307">
        <f t="shared" si="35"/>
        <v>5</v>
      </c>
      <c r="F307" t="str">
        <f t="shared" si="36"/>
        <v>N/A</v>
      </c>
      <c r="G307">
        <f t="shared" si="37"/>
        <v>1.22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1.6</v>
      </c>
      <c r="C309">
        <f t="shared" si="33"/>
        <v>1.7</v>
      </c>
      <c r="D309">
        <f t="shared" si="34"/>
        <v>23</v>
      </c>
      <c r="E309">
        <f t="shared" si="35"/>
        <v>4</v>
      </c>
      <c r="F309">
        <f t="shared" si="36"/>
        <v>1.79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0.72</v>
      </c>
      <c r="C310">
        <f t="shared" si="33"/>
        <v>0.83</v>
      </c>
      <c r="D310">
        <f t="shared" si="34"/>
        <v>16</v>
      </c>
      <c r="E310">
        <f t="shared" si="35"/>
        <v>4</v>
      </c>
      <c r="F310">
        <f t="shared" si="36"/>
        <v>0.76</v>
      </c>
      <c r="G310">
        <f t="shared" si="37"/>
        <v>0.71499999999999997</v>
      </c>
      <c r="N310" s="93" t="s">
        <v>617</v>
      </c>
      <c r="O310" s="93">
        <v>13.9</v>
      </c>
      <c r="P310" s="93">
        <v>14.5</v>
      </c>
      <c r="Q310" s="93">
        <v>22</v>
      </c>
      <c r="R310" s="93">
        <v>4</v>
      </c>
      <c r="S310" s="93">
        <v>15.5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3.68</v>
      </c>
      <c r="P311" s="93">
        <v>4.125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0.20499999999999999</v>
      </c>
      <c r="C314">
        <f t="shared" si="33"/>
        <v>0.24199999999999999</v>
      </c>
      <c r="D314" t="str">
        <f t="shared" si="34"/>
        <v>N/A</v>
      </c>
      <c r="E314">
        <f t="shared" si="35"/>
        <v>36</v>
      </c>
      <c r="F314" t="str">
        <f t="shared" si="36"/>
        <v>N/A</v>
      </c>
      <c r="G314">
        <f t="shared" si="37"/>
        <v>0.26400000000000001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0.55000000000000004</v>
      </c>
      <c r="C315">
        <f t="shared" si="33"/>
        <v>0.64</v>
      </c>
      <c r="D315">
        <f t="shared" si="34"/>
        <v>18</v>
      </c>
      <c r="E315">
        <f t="shared" si="35"/>
        <v>0</v>
      </c>
      <c r="F315">
        <f t="shared" si="36"/>
        <v>0.45400000000000001</v>
      </c>
      <c r="G315">
        <f t="shared" si="37"/>
        <v>0.55000000000000004</v>
      </c>
      <c r="N315" s="93" t="s">
        <v>626</v>
      </c>
      <c r="O315" s="93">
        <v>0.35199999999999998</v>
      </c>
      <c r="P315" s="93">
        <v>0.37</v>
      </c>
      <c r="Q315" s="93">
        <v>43</v>
      </c>
      <c r="R315" s="93">
        <v>27</v>
      </c>
      <c r="S315" s="93">
        <v>0.498</v>
      </c>
      <c r="T315" s="93">
        <v>0.39600000000000002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1.28</v>
      </c>
      <c r="P316" s="93">
        <v>1.41</v>
      </c>
      <c r="Q316" s="93" t="s">
        <v>121</v>
      </c>
      <c r="R316" s="93">
        <v>35</v>
      </c>
      <c r="S316" s="93" t="s">
        <v>121</v>
      </c>
      <c r="T316" s="93">
        <v>1.4179999999999999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1.375</v>
      </c>
      <c r="C319">
        <f t="shared" si="33"/>
        <v>1.48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6.45</v>
      </c>
      <c r="P319" s="93">
        <v>6.58</v>
      </c>
      <c r="Q319" s="93">
        <v>30</v>
      </c>
      <c r="R319" s="93">
        <v>16</v>
      </c>
      <c r="S319" s="93">
        <v>7.9</v>
      </c>
      <c r="T319" s="93">
        <v>7.7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5.5</v>
      </c>
      <c r="P320" s="93">
        <v>5.8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5.94</v>
      </c>
      <c r="P322" s="93">
        <v>6.01</v>
      </c>
      <c r="Q322" s="93" t="s">
        <v>121</v>
      </c>
      <c r="R322" s="93">
        <v>35</v>
      </c>
      <c r="S322" s="93" t="s">
        <v>121</v>
      </c>
      <c r="T322" s="93">
        <v>6.4050000000000002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5.56</v>
      </c>
      <c r="P323" s="93">
        <v>6</v>
      </c>
      <c r="Q323" s="93" t="s">
        <v>121</v>
      </c>
      <c r="R323" s="93">
        <v>20</v>
      </c>
      <c r="S323" s="93" t="s">
        <v>121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1.64</v>
      </c>
      <c r="P324" s="93">
        <v>1.82</v>
      </c>
      <c r="Q324" s="93">
        <v>11</v>
      </c>
      <c r="R324" s="93">
        <v>3</v>
      </c>
      <c r="S324" s="93">
        <v>1.76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4184.7700000000004</v>
      </c>
      <c r="P327" s="93">
        <v>4364.3397999999997</v>
      </c>
      <c r="Q327" s="93" t="s">
        <v>121</v>
      </c>
      <c r="R327" s="93">
        <v>14</v>
      </c>
      <c r="S327" s="93" t="s">
        <v>121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0.13800000000000001</v>
      </c>
      <c r="P329" s="93">
        <v>0.14499999999999999</v>
      </c>
      <c r="Q329" s="93">
        <v>32</v>
      </c>
      <c r="R329" s="93">
        <v>18</v>
      </c>
      <c r="S329" s="93">
        <v>0.19980000000000001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3.9649999999999999</v>
      </c>
      <c r="C330">
        <f t="shared" si="40"/>
        <v>4.78</v>
      </c>
      <c r="D330">
        <f t="shared" si="41"/>
        <v>42</v>
      </c>
      <c r="E330">
        <f t="shared" si="42"/>
        <v>14</v>
      </c>
      <c r="F330">
        <f t="shared" si="43"/>
        <v>4.0650000000000004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13.74</v>
      </c>
      <c r="P331" s="93">
        <v>15.26</v>
      </c>
      <c r="Q331" s="93">
        <v>25</v>
      </c>
      <c r="R331" s="93">
        <v>3</v>
      </c>
      <c r="S331" s="93">
        <v>13.76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</v>
      </c>
      <c r="P332" s="93">
        <v>1.38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0.314</v>
      </c>
      <c r="P336" s="93">
        <v>0.34300000000000003</v>
      </c>
      <c r="Q336" s="93">
        <v>28</v>
      </c>
      <c r="R336" s="93">
        <v>14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1.53</v>
      </c>
      <c r="P339" s="93">
        <v>1.885</v>
      </c>
      <c r="Q339" s="93">
        <v>41</v>
      </c>
      <c r="R339" s="93">
        <v>14</v>
      </c>
      <c r="S339" s="93">
        <v>1.835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</v>
      </c>
      <c r="C341">
        <f t="shared" ref="C341:C346" si="46">VLOOKUP($A341,$N$5:$U$375,3,FALSE)</f>
        <v>2.2999999999999998</v>
      </c>
      <c r="D341">
        <f t="shared" ref="D341:D346" si="47">VLOOKUP($A341,$N$5:$U$375,4,FALSE)</f>
        <v>11</v>
      </c>
      <c r="E341">
        <f t="shared" ref="E341:E346" si="48">VLOOKUP($A341,$N$5:$U$375,5,FALSE)</f>
        <v>8</v>
      </c>
      <c r="F341">
        <f t="shared" ref="F341:F346" si="49">VLOOKUP($A341,$N$5:$U$375,6,FALSE)</f>
        <v>2.23</v>
      </c>
      <c r="G341">
        <f t="shared" ref="G341:G346" si="50">VLOOKUP($A341,$N$5:$U$375,7,FALSE)</f>
        <v>2.06</v>
      </c>
      <c r="H341" s="93"/>
      <c r="N341" s="93" t="s">
        <v>32</v>
      </c>
      <c r="O341" s="93">
        <v>2.96</v>
      </c>
      <c r="P341" s="93">
        <v>3.05</v>
      </c>
      <c r="Q341" s="93" t="s">
        <v>121</v>
      </c>
      <c r="R341" s="93">
        <v>36</v>
      </c>
      <c r="S341" s="93" t="s">
        <v>121</v>
      </c>
      <c r="T341" s="93">
        <v>3.33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10.5</v>
      </c>
      <c r="C342" s="93">
        <f t="shared" si="46"/>
        <v>10.94</v>
      </c>
      <c r="D342" s="93" t="str">
        <f t="shared" si="47"/>
        <v>N/A</v>
      </c>
      <c r="E342" s="93">
        <f t="shared" si="48"/>
        <v>3</v>
      </c>
      <c r="F342" s="93" t="str">
        <f t="shared" si="49"/>
        <v>N/A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10.34</v>
      </c>
      <c r="C343" s="93">
        <f t="shared" si="46"/>
        <v>10.93</v>
      </c>
      <c r="D343" s="93" t="str">
        <f t="shared" si="47"/>
        <v>N/A</v>
      </c>
      <c r="E343" s="93">
        <f t="shared" si="48"/>
        <v>4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6.26</v>
      </c>
      <c r="P343" s="93">
        <v>6.64</v>
      </c>
      <c r="Q343" s="93" t="s">
        <v>121</v>
      </c>
      <c r="R343" s="93">
        <v>20</v>
      </c>
      <c r="S343" s="93" t="s">
        <v>121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2.96</v>
      </c>
      <c r="C344" s="93">
        <f t="shared" si="46"/>
        <v>3.05</v>
      </c>
      <c r="D344" s="93" t="str">
        <f t="shared" si="47"/>
        <v>N/A</v>
      </c>
      <c r="E344" s="93">
        <f t="shared" si="48"/>
        <v>36</v>
      </c>
      <c r="F344" s="93" t="str">
        <f t="shared" si="49"/>
        <v>N/A</v>
      </c>
      <c r="G344" s="93">
        <f t="shared" si="50"/>
        <v>3.33</v>
      </c>
      <c r="H344" s="93"/>
      <c r="N344" s="93" t="s">
        <v>672</v>
      </c>
      <c r="O344" s="93">
        <v>0.53200000000000003</v>
      </c>
      <c r="P344" s="93">
        <v>0.58399999999999996</v>
      </c>
      <c r="Q344" s="93" t="s">
        <v>121</v>
      </c>
      <c r="R344" s="93">
        <v>9</v>
      </c>
      <c r="S344" s="93" t="s">
        <v>121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1.256</v>
      </c>
      <c r="C345" s="93">
        <f t="shared" si="46"/>
        <v>1.3</v>
      </c>
      <c r="D345" s="93">
        <f t="shared" si="47"/>
        <v>11</v>
      </c>
      <c r="E345" s="93">
        <f t="shared" si="48"/>
        <v>8</v>
      </c>
      <c r="F345" s="93">
        <f t="shared" si="49"/>
        <v>1.38</v>
      </c>
      <c r="G345" s="93">
        <f t="shared" si="50"/>
        <v>1.248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0.94699999999999995</v>
      </c>
      <c r="C346" s="93">
        <f t="shared" si="46"/>
        <v>0.97199999999999998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46.5</v>
      </c>
      <c r="P354" s="93">
        <v>55.2</v>
      </c>
      <c r="Q354" s="93" t="s">
        <v>121</v>
      </c>
      <c r="R354" s="93">
        <v>21</v>
      </c>
      <c r="S354" s="93" t="s">
        <v>121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1.23</v>
      </c>
      <c r="P358" s="93">
        <v>1.35</v>
      </c>
      <c r="Q358" s="93" t="s">
        <v>121</v>
      </c>
      <c r="R358" s="93">
        <v>5</v>
      </c>
      <c r="S358" s="93" t="s">
        <v>121</v>
      </c>
      <c r="T358" s="93">
        <v>1.22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2.96</v>
      </c>
      <c r="P359" s="93">
        <v>3.19</v>
      </c>
      <c r="Q359" s="93">
        <v>42</v>
      </c>
      <c r="R359" s="93">
        <v>9</v>
      </c>
      <c r="S359" s="93">
        <v>2.9184999999999999</v>
      </c>
      <c r="T359" s="93">
        <v>3.09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1.865</v>
      </c>
      <c r="P360" s="93">
        <v>1.9950000000000001</v>
      </c>
      <c r="Q360" s="93" t="s">
        <v>121</v>
      </c>
      <c r="R360" s="93">
        <v>13</v>
      </c>
      <c r="S360" s="93" t="s">
        <v>121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1.6</v>
      </c>
      <c r="P362" s="93">
        <v>1.7</v>
      </c>
      <c r="Q362" s="93">
        <v>23</v>
      </c>
      <c r="R362" s="93">
        <v>4</v>
      </c>
      <c r="S362" s="93">
        <v>1.79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0.72</v>
      </c>
      <c r="P363" s="93">
        <v>0.83</v>
      </c>
      <c r="Q363" s="93">
        <v>16</v>
      </c>
      <c r="R363" s="93">
        <v>4</v>
      </c>
      <c r="S363" s="93">
        <v>0.76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0.20499999999999999</v>
      </c>
      <c r="P366" s="93">
        <v>0.24199999999999999</v>
      </c>
      <c r="Q366" s="93" t="s">
        <v>121</v>
      </c>
      <c r="R366" s="93">
        <v>36</v>
      </c>
      <c r="S366" s="93" t="s">
        <v>121</v>
      </c>
      <c r="T366" s="93">
        <v>0.26400000000000001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0.55000000000000004</v>
      </c>
      <c r="P367" s="93">
        <v>0.64</v>
      </c>
      <c r="Q367" s="93">
        <v>18</v>
      </c>
      <c r="R367" s="93">
        <v>0</v>
      </c>
      <c r="S367" s="93">
        <v>0.45400000000000001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1.58</v>
      </c>
      <c r="P370" s="93">
        <v>1.73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2349.5801000000001</v>
      </c>
      <c r="P384" s="93">
        <v>2510.6999999999998</v>
      </c>
      <c r="Q384" s="93">
        <v>46</v>
      </c>
      <c r="R384" s="93">
        <v>14</v>
      </c>
      <c r="S384" s="93">
        <v>2359.5500000000002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2026-03-08T19:11:12Z</dcterms:modified>
</cp:coreProperties>
</file>