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aapril\"/>
    </mc:Choice>
  </mc:AlternateContent>
  <xr:revisionPtr revIDLastSave="0" documentId="8_{D4A6CD70-A632-4CBD-90BA-6CE60BD81A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6" i="5" l="1"/>
  <c r="B38" i="1" l="1"/>
  <c r="C38" i="1" s="1"/>
  <c r="G346" i="5"/>
  <c r="G27" i="1" s="1"/>
  <c r="F346" i="5"/>
  <c r="F27" i="1" s="1"/>
  <c r="E346" i="5"/>
  <c r="E27" i="1" s="1"/>
  <c r="D346" i="5"/>
  <c r="D27" i="1" s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C345" i="5"/>
  <c r="H29" i="1" s="1"/>
  <c r="D345" i="5"/>
  <c r="D29" i="1" s="1"/>
  <c r="E345" i="5"/>
  <c r="E29" i="1" s="1"/>
  <c r="F345" i="5"/>
  <c r="F29" i="1" s="1"/>
  <c r="G345" i="5"/>
  <c r="G29" i="1" s="1"/>
  <c r="D24" i="1"/>
  <c r="H24" i="1"/>
  <c r="H21" i="2"/>
  <c r="G15" i="2"/>
  <c r="G25" i="1"/>
  <c r="D25" i="1"/>
  <c r="H16" i="2"/>
  <c r="E22" i="2"/>
  <c r="H7" i="1"/>
  <c r="E11" i="2"/>
  <c r="G18" i="1"/>
  <c r="H18" i="1"/>
  <c r="D23" i="2"/>
  <c r="H23" i="2"/>
  <c r="G10" i="2"/>
  <c r="E13" i="1"/>
  <c r="F8" i="2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<sst xmlns="http://schemas.openxmlformats.org/spreadsheetml/2006/main" count="2927" uniqueCount="1084">
  <si>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</si>
  <si>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</si>
  <si>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</si>
  <si>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</si>
  <si>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</si>
  <si>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</si>
  <si>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</si>
  <si>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</si>
  <si>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</si>
  <si>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</si>
  <si>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</si>
  <si>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</si>
  <si>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</si>
  <si>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</si>
  <si>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</si>
  <si>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</si>
  <si>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</si>
  <si>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</si>
  <si>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</si>
  <si>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</si>
  <si>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</si>
  <si>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</si>
  <si>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</si>
  <si>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</si>
  <si>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</si>
  <si>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</si>
  <si>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</si>
  <si>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</si>
  <si>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</si>
  <si>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</si>
  <si>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</si>
  <si>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</si>
  <si>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</si>
  <si>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</si>
  <si>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</si>
  <si>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</si>
  <si>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</si>
  <si>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</si>
  <si>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</si>
  <si>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</si>
  <si>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</si>
  <si>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</si>
  <si>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</si>
  <si>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</si>
  <si>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</si>
  <si>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</si>
  <si>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</si>
  <si>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</si>
  <si>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</si>
  <si>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</si>
  <si>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</si>
  <si>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</si>
  <si>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</si>
  <si>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</si>
  <si>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</si>
  <si>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</si>
  <si>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</si>
  <si>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</si>
  <si>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</si>
  <si>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</si>
  <si>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</si>
  <si>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</si>
  <si>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</si>
  <si>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</si>
  <si>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</si>
  <si>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</si>
  <si>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</si>
  <si>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</si>
  <si>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</si>
  <si>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</si>
  <si>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</si>
  <si>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</si>
  <si>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</si>
  <si>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</si>
  <si>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</si>
  <si>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</si>
  <si>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</si>
  <si>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</si>
  <si>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</si>
  <si>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</si>
  <si>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</si>
  <si>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</si>
  <si>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</si>
  <si>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</si>
  <si>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</si>
  <si>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</si>
  <si>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</si>
  <si>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</si>
  <si>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</si>
  <si>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</si>
  <si>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</si>
  <si>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</si>
  <si>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</si>
  <si>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</si>
  <si>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</si>
  <si>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</si>
  <si>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</si>
  <si>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</si>
  <si>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</si>
  <si>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</si>
  <si>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</si>
  <si>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</si>
  <si>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</si>
  <si>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</si>
  <si>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</si>
  <si>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</si>
  <si>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</si>
  <si>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</si>
  <si>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</si>
  <si>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</si>
  <si>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</si>
  <si>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</si>
  <si>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</si>
  <si>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</si>
  <si>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</si>
  <si>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</si>
  <si>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</si>
  <si>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</si>
  <si>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</si>
  <si>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</si>
  <si>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</si>
  <si>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</si>
  <si>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</si>
  <si>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</si>
  <si>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</si>
  <si>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</si>
  <si>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</si>
  <si>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</si>
  <si>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</si>
  <si>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</si>
  <si>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</si>
  <si>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</si>
  <si>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</si>
  <si>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</si>
  <si>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</si>
  <si>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</si>
  <si>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</si>
  <si>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</si>
  <si>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</si>
  <si>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</si>
  <si>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</si>
  <si>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</si>
  <si>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</si>
  <si>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</si>
  <si>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</si>
  <si>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</si>
  <si>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</si>
  <si>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</si>
  <si>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</si>
  <si>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</si>
  <si>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</si>
  <si>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</si>
  <si>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</si>
  <si>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</si>
  <si>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</si>
  <si>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</si>
  <si>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</si>
  <si>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</si>
  <si>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</si>
  <si>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</si>
  <si>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</si>
  <si>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</si>
  <si>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</si>
  <si>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</si>
  <si>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</si>
  <si>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</si>
  <si>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</si>
  <si>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</si>
  <si>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</si>
  <si>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</si>
  <si>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</si>
  <si>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</si>
  <si>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</si>
  <si>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</si>
  <si>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</si>
  <si>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</si>
  <si>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</si>
  <si>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</si>
  <si>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</si>
  <si>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</si>
  <si>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</si>
  <si>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</si>
  <si>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</si>
  <si>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</si>
  <si>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</si>
  <si>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</si>
  <si>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</si>
  <si>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</si>
  <si>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</si>
  <si>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</si>
  <si>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</si>
  <si>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</si>
  <si>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</si>
  <si>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</si>
  <si>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</si>
  <si>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</si>
  <si>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</si>
  <si>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</si>
  <si>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</si>
  <si>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</si>
  <si>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</si>
  <si>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</si>
  <si>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</si>
  <si>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</si>
  <si>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</si>
  <si>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</si>
  <si>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</si>
  <si>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</si>
  <si>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</si>
  <si>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</si>
  <si>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</si>
  <si>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</si>
  <si>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</si>
  <si>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</si>
  <si>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</si>
  <si>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</si>
  <si>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</si>
  <si>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</si>
  <si>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</si>
  <si>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</si>
  <si>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</si>
  <si>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</si>
  <si>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</si>
  <si>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</si>
  <si>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</si>
  <si>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</si>
  <si>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</si>
  <si>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</si>
  <si>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</si>
  <si>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</si>
  <si>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</si>
  <si>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</si>
  <si>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</si>
  <si>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</si>
  <si>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</si>
  <si>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</si>
  <si>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</si>
  <si>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</si>
  <si>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</si>
  <si>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</si>
  <si>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</si>
  <si>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</si>
  <si>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</si>
  <si>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</si>
  <si>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</si>
  <si>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</si>
  <si>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</si>
  <si>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</si>
  <si>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</si>
  <si>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</si>
  <si>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</si>
  <si>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</si>
  <si>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</si>
  <si>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</si>
  <si>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</si>
  <si>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</si>
  <si>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</si>
  <si>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</si>
  <si>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</si>
  <si>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</si>
  <si>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</si>
  <si>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</si>
  <si>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</si>
  <si>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</si>
  <si>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</si>
  <si>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</si>
  <si>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</si>
  <si>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</si>
  <si>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</si>
  <si>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</si>
  <si>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</si>
  <si>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</si>
  <si>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</si>
  <si>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</si>
  <si>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</si>
  <si>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</si>
  <si>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</si>
  <si>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</si>
  <si>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</si>
  <si>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</si>
  <si>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</si>
  <si>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</si>
  <si>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</si>
  <si>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</si>
  <si>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</si>
  <si>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</si>
  <si>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</si>
  <si>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</si>
  <si>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</si>
  <si>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</si>
  <si>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</si>
  <si>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</si>
  <si>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</si>
  <si>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</si>
  <si>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</si>
  <si>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</si>
  <si>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</si>
  <si>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</si>
  <si>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</si>
  <si>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</si>
  <si>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</si>
  <si>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</si>
  <si>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</si>
  <si>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</si>
  <si>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</si>
  <si>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</si>
  <si>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</si>
  <si>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</si>
  <si>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</si>
  <si>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</si>
  <si>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</si>
  <si>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</si>
  <si>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</si>
  <si>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</si>
  <si>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</si>
  <si>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</si>
  <si>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</si>
  <si>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</si>
  <si>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</si>
  <si>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</si>
  <si>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</si>
  <si>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</si>
  <si>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</si>
  <si>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</si>
  <si>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</si>
  <si>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</si>
  <si>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</si>
  <si>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</si>
  <si>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</si>
  <si>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</si>
  <si>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</si>
  <si>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</si>
  <si>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</si>
  <si>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</si>
  <si>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</si>
  <si>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</si>
  <si>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</si>
  <si>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</si>
  <si>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</si>
  <si>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</si>
  <si>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</si>
  <si>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</si>
  <si>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</si>
  <si>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</si>
  <si>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</si>
  <si>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</si>
  <si>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</si>
  <si>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</si>
  <si>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</si>
  <si>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</si>
  <si>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</si>
  <si>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</si>
  <si>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</si>
  <si>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</si>
  <si>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</si>
  <si>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</si>
  <si>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</si>
  <si>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</si>
  <si>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</si>
  <si>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</si>
  <si>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</si>
  <si>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</si>
  <si>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</si>
  <si>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</si>
  <si>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</si>
  <si>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</si>
  <si>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</si>
  <si>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</si>
  <si>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</si>
  <si>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</si>
  <si>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</si>
  <si>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</si>
  <si>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</si>
  <si>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</si>
  <si>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</si>
  <si>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</si>
  <si>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</si>
  <si>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</si>
  <si>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</si>
  <si>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</si>
  <si>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</si>
  <si>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</si>
  <si>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</si>
  <si>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</si>
  <si>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</si>
  <si>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</si>
  <si>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</si>
  <si>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</si>
  <si>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</si>
  <si>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</si>
  <si>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</si>
  <si>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</si>
  <si>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</si>
  <si>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</si>
  <si>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</si>
  <si>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</si>
  <si>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</si>
  <si>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</si>
  <si>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</si>
  <si>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</si>
  <si>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</si>
  <si>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</si>
  <si>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</si>
  <si>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</si>
  <si>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</si>
  <si>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</si>
  <si>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</si>
  <si>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</si>
  <si>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</si>
  <si>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</si>
  <si>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</si>
  <si>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</si>
  <si>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</si>
  <si>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</si>
  <si>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</si>
  <si>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</si>
  <si>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</si>
  <si>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</si>
  <si>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</si>
  <si>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</si>
  <si>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</si>
  <si>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</si>
  <si>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</si>
  <si>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</si>
  <si>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</si>
  <si>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</si>
  <si>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</si>
  <si>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</si>
  <si>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</si>
  <si>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</si>
  <si>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</si>
  <si>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</si>
  <si>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</si>
  <si>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</si>
  <si>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</si>
  <si>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</si>
  <si>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</si>
  <si>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</si>
  <si>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</si>
  <si>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</si>
  <si>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</si>
  <si>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</si>
  <si>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</si>
  <si>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</si>
  <si>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</si>
  <si>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</si>
  <si>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</si>
  <si>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</si>
  <si>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</si>
  <si>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</si>
  <si>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</si>
  <si>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</si>
  <si>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</si>
  <si>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</si>
  <si>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</si>
  <si>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</si>
  <si>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</si>
  <si>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</si>
  <si>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</si>
  <si>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</si>
  <si>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</si>
  <si>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</si>
  <si>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</si>
  <si>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</si>
  <si>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</si>
  <si>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</si>
  <si>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</si>
  <si>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</si>
  <si>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</si>
  <si>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</si>
  <si>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</si>
  <si>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</si>
  <si>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</si>
  <si>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</si>
  <si>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</si>
  <si>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</si>
  <si>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</si>
  <si>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</si>
  <si>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</si>
  <si>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</si>
  <si>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</si>
  <si>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</si>
  <si>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</si>
  <si>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</si>
  <si>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</si>
  <si>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</si>
  <si>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</si>
  <si>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</si>
  <si>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</si>
  <si>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</si>
  <si>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</si>
  <si>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</si>
  <si>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</si>
  <si>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</si>
  <si>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</si>
  <si>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</si>
  <si>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</si>
  <si>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</si>
  <si>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</si>
  <si>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</si>
  <si>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</si>
  <si>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</si>
  <si>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</si>
  <si>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</si>
  <si>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</si>
  <si>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</si>
  <si>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</si>
  <si>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</si>
  <si>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</si>
  <si>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</si>
  <si>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</si>
  <si>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</si>
  <si>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</si>
  <si>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</si>
  <si>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</si>
  <si>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</si>
  <si>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</si>
  <si>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</si>
  <si>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</si>
  <si>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</si>
  <si>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</si>
  <si>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</si>
  <si>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</si>
  <si>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</si>
  <si>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</si>
  <si>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</si>
  <si>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</si>
  <si>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</si>
  <si>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</si>
  <si>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</si>
  <si>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</si>
  <si>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</si>
  <si>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</si>
  <si>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</si>
  <si>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</si>
  <si>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</si>
  <si>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</si>
  <si>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</si>
  <si>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</si>
  <si>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</si>
  <si>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</si>
  <si>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</si>
  <si>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</si>
  <si>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</si>
  <si>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</si>
  <si>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</si>
  <si>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</si>
  <si>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</si>
  <si>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</si>
  <si>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</si>
  <si>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</si>
  <si>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</si>
  <si>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</si>
  <si>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</si>
  <si>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</si>
  <si>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</si>
  <si>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</si>
  <si>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</si>
  <si>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</si>
  <si>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</si>
  <si>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</si>
  <si>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</si>
  <si>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</si>
  <si>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</si>
  <si>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</si>
  <si>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</si>
  <si>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</si>
  <si>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</si>
  <si>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</si>
  <si>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</si>
  <si>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</si>
  <si>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</si>
  <si>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</si>
  <si>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</si>
  <si>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</si>
  <si>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</si>
  <si>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</si>
  <si>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</si>
  <si>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</si>
  <si>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</si>
  <si>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</si>
  <si>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</si>
  <si>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</si>
  <si>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</si>
  <si>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</si>
  <si>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</si>
  <si>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</si>
  <si>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</si>
  <si>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</si>
  <si>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</si>
  <si>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</si>
  <si>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</si>
  <si>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</si>
  <si>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</si>
  <si>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</si>
  <si>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</si>
  <si>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</si>
  <si>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</si>
  <si>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</si>
  <si>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</si>
  <si>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</si>
  <si>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</si>
  <si>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</si>
  <si>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</si>
  <si>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</si>
  <si>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</si>
  <si>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</si>
  <si>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</si>
  <si>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</si>
  <si>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</si>
  <si>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</si>
  <si>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</si>
  <si>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</si>
  <si>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</si>
  <si>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</si>
  <si>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</si>
  <si>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</si>
  <si>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</si>
  <si>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</si>
  <si>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</si>
  <si>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</si>
  <si>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</si>
  <si>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</si>
  <si>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</si>
  <si>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</si>
  <si>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</si>
  <si>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</si>
  <si>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</si>
  <si>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</si>
  <si>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</si>
  <si>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</si>
  <si>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</si>
  <si>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</si>
  <si>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</si>
  <si>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</si>
  <si>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</si>
  <si>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</si>
  <si>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</si>
  <si>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</si>
  <si>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</si>
  <si>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</si>
  <si>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</si>
  <si>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</si>
  <si>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</si>
  <si>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</si>
  <si>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</si>
  <si>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</si>
  <si>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</si>
  <si>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</si>
  <si>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</si>
  <si>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</si>
  <si>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</si>
  <si>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</si>
  <si>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</si>
  <si>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</si>
  <si>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</si>
  <si>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</si>
  <si>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</si>
  <si>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</si>
  <si>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</si>
  <si>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</si>
  <si>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</si>
  <si>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</si>
  <si>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</si>
  <si>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</si>
  <si>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</si>
  <si>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</si>
  <si>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</si>
  <si>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</si>
  <si>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</si>
  <si>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</si>
  <si>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</si>
  <si>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</si>
  <si>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</si>
  <si>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</si>
  <si>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</si>
  <si>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</si>
  <si>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</si>
  <si>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</si>
  <si>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</si>
  <si>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</si>
  <si>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</si>
  <si>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</si>
  <si>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</si>
  <si>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</si>
  <si>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</si>
  <si>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</si>
  <si>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</si>
  <si>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</si>
  <si>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</si>
  <si>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</si>
  <si>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</si>
  <si>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</si>
  <si>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</si>
  <si>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</si>
  <si>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</si>
  <si>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</si>
  <si>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</si>
  <si>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</si>
  <si>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</si>
  <si>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</si>
  <si>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</si>
  <si>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</si>
  <si>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</si>
  <si>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</si>
  <si>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</si>
  <si>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</si>
  <si>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</si>
  <si>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</si>
  <si>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</si>
  <si>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</si>
  <si>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</si>
  <si>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</si>
  <si>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</si>
  <si>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</si>
  <si>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</si>
  <si>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</si>
  <si>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</si>
  <si>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</si>
  <si>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</si>
  <si>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</si>
  <si>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</si>
  <si>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</si>
  <si>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</si>
  <si>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</si>
  <si>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</si>
  <si>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</si>
  <si>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</si>
  <si>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</si>
  <si>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</si>
  <si>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</si>
  <si>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</si>
  <si>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</si>
  <si>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</si>
  <si>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</si>
  <si>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</si>
  <si>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</si>
  <si>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</si>
  <si>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</si>
  <si>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</si>
  <si>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</si>
  <si>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</si>
  <si>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</si>
  <si>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</si>
  <si>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</si>
  <si>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</si>
  <si>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</si>
  <si>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</si>
  <si>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</si>
  <si>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</si>
  <si>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</si>
  <si>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</si>
  <si>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</si>
  <si>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</si>
  <si>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</si>
  <si>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</si>
  <si>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</si>
  <si>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</si>
  <si>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</si>
  <si>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</si>
  <si>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</si>
  <si>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</si>
  <si>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</si>
  <si>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</si>
  <si>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</si>
  <si>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</si>
  <si>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</si>
  <si>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</si>
  <si>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</si>
  <si>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</si>
  <si>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</si>
  <si>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</si>
  <si>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</si>
  <si>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</si>
  <si>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</si>
  <si>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</si>
  <si>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</si>
  <si>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</si>
  <si>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</si>
  <si>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</si>
  <si>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</si>
  <si>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</si>
  <si>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</si>
  <si>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</si>
  <si>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</si>
  <si>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</si>
  <si>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</si>
  <si>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</si>
  <si>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</si>
  <si>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</si>
  <si>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</si>
  <si>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</si>
  <si>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</si>
  <si>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</si>
  <si>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</si>
  <si>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</si>
  <si>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</si>
  <si>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</si>
  <si>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</si>
  <si>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</si>
  <si>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</si>
  <si>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</si>
  <si>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</si>
  <si>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</si>
  <si>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</si>
  <si>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</si>
  <si>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</si>
  <si>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</si>
  <si>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</si>
  <si>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</si>
  <si>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</si>
  <si>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</si>
  <si>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</si>
  <si>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</si>
  <si>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</si>
  <si>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</si>
  <si>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</si>
  <si>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</si>
  <si>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</si>
  <si>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</si>
  <si>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</si>
  <si>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</si>
  <si>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</si>
  <si>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</si>
  <si>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</si>
  <si>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</si>
  <si>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</si>
  <si>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</si>
  <si>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</si>
  <si>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</si>
  <si>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</si>
  <si>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</si>
  <si>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</si>
  <si>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</si>
  <si>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</si>
  <si>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</si>
  <si>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</si>
  <si>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</si>
  <si>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</si>
  <si>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</si>
  <si>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</si>
  <si>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</si>
  <si>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</si>
  <si>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</si>
  <si>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</si>
  <si>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</si>
  <si>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</si>
  <si>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</si>
  <si>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</si>
  <si>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</si>
  <si>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</si>
  <si>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</si>
  <si>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</si>
  <si>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</si>
  <si>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</si>
  <si>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</si>
  <si>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</si>
  <si>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</si>
  <si>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</si>
  <si>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</si>
  <si>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</si>
  <si>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</si>
  <si>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</si>
  <si>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</si>
  <si>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</si>
  <si>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</si>
  <si>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</si>
  <si>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</si>
  <si>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</si>
  <si>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</si>
  <si>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</si>
  <si>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</si>
  <si>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</si>
  <si>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</si>
  <si>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</si>
  <si>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</si>
  <si>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</si>
  <si>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</si>
  <si>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</si>
  <si>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</si>
  <si>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</si>
  <si>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</si>
  <si>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</si>
  <si>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</si>
  <si>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</si>
  <si>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</si>
  <si>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</si>
  <si>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</si>
  <si>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</si>
  <si>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</si>
  <si>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</si>
  <si>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</si>
  <si>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</si>
  <si>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</si>
  <si>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</si>
  <si>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</si>
  <si>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</si>
  <si>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</si>
  <si>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</si>
  <si>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</si>
  <si>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</si>
  <si>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</si>
  <si>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</si>
  <si>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</si>
  <si>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</si>
  <si>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</si>
  <si>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</si>
  <si>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</si>
  <si>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</si>
  <si>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</si>
  <si>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</si>
  <si>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</si>
  <si>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</si>
  <si>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</si>
  <si>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</si>
  <si>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</si>
  <si>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</si>
  <si>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</si>
  <si>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</si>
  <si>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</si>
  <si>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</si>
  <si>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</si>
  <si>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</si>
  <si>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</si>
  <si>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</si>
  <si>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</si>
  <si>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</si>
  <si>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</si>
  <si>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</si>
  <si>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</si>
  <si>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</si>
  <si>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</si>
  <si>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</si>
  <si>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</si>
  <si>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</si>
  <si>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</si>
  <si>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</si>
  <si>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</si>
  <si>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</si>
  <si>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</si>
  <si>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</si>
  <si>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</si>
  <si>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</si>
  <si>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</si>
  <si>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</si>
  <si>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</si>
  <si>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</si>
  <si>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</si>
  <si>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</si>
  <si>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</si>
  <si>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</si>
  <si>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</si>
  <si>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</si>
  <si>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</si>
  <si>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</si>
  <si>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</si>
  <si>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</si>
  <si>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</si>
  <si>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</si>
  <si>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</si>
  <si>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</si>
  <si>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</si>
  <si>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</si>
  <si>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</si>
  <si>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</si>
  <si>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</si>
  <si>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</si>
  <si>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</si>
  <si>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</si>
  <si>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</si>
  <si>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</si>
  <si>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</si>
  <si>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</si>
  <si>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</si>
  <si>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</si>
  <si>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</si>
  <si>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</si>
  <si>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</si>
  <si>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</si>
  <si>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</si>
  <si>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</si>
  <si>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</si>
  <si>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</si>
  <si>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</si>
  <si>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</si>
  <si>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</si>
  <si>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</si>
  <si>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</si>
  <si>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</si>
  <si>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</si>
  <si>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</si>
  <si>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</si>
  <si>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</si>
  <si>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</si>
  <si>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</si>
  <si>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</si>
  <si>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</si>
  <si>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</si>
  <si>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</si>
  <si>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</si>
  <si>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</si>
  <si>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</si>
  <si>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</si>
  <si>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</si>
  <si>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</si>
  <si>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</si>
  <si>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</si>
  <si>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</si>
  <si>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</si>
  <si>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</si>
  <si>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</si>
  <si>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</si>
  <si>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</si>
  <si>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</si>
  <si>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</si>
  <si>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</si>
  <si>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</si>
  <si>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</si>
  <si>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</si>
  <si>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</si>
  <si>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</si>
  <si>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</si>
  <si>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</si>
  <si>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</si>
  <si>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</si>
  <si>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</si>
  <si>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</si>
  <si>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</si>
  <si>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</si>
  <si>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</si>
  <si>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</si>
  <si>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</si>
  <si>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</si>
  <si>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</si>
  <si>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</si>
  <si>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</si>
  <si>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</si>
  <si>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</si>
  <si>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</si>
  <si>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</si>
  <si>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</si>
  <si>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</si>
  <si>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</si>
  <si>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</si>
  <si>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</si>
  <si>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</si>
  <si>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</si>
  <si>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</si>
  <si>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</si>
  <si>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</si>
  <si>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</si>
  <si>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</si>
  <si>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</si>
  <si>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</si>
  <si>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</si>
  <si>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</si>
  <si>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</si>
  <si>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</si>
  <si>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</si>
  <si>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</si>
  <si>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</si>
  <si>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</si>
  <si>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</si>
  <si>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</si>
  <si>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</si>
  <si>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</si>
  <si>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</si>
  <si>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</si>
  <si>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</si>
  <si>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</si>
  <si>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</si>
  <si>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</si>
  <si>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</si>
  <si>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</si>
  <si>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</si>
  <si>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</si>
  <si>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</si>
  <si>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</si>
  <si>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</si>
  <si>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</si>
  <si>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</si>
  <si>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</si>
  <si>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0,948</t>
  </si>
  <si>
    <t>0,959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</si>
</sst>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3.6616156264189105E-2</c:v>
                </c:pt>
                <c:pt idx="1">
                  <c:v>4.9471381377420881E-2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1401.406183454251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5.55</c:v>
                </c:pt>
                <c:pt idx="2">
                  <c:v>1.05</c:v>
                </c:pt>
                <c:pt idx="3">
                  <c:v>3.0449999999999999</c:v>
                </c:pt>
                <c:pt idx="4">
                  <c:v>0.45900000000000002</c:v>
                </c:pt>
                <c:pt idx="5">
                  <c:v>4.5999999999999999E-2</c:v>
                </c:pt>
                <c:pt idx="6">
                  <c:v>6.7</c:v>
                </c:pt>
                <c:pt idx="7">
                  <c:v>0</c:v>
                </c:pt>
                <c:pt idx="8">
                  <c:v>28.545000000000002</c:v>
                </c:pt>
                <c:pt idx="9">
                  <c:v>3.02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10.039999999999999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5.88</c:v>
                </c:pt>
                <c:pt idx="20">
                  <c:v>3.64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8.26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12.52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4.05</c:v>
                </c:pt>
                <c:pt idx="34">
                  <c:v>7.28</c:v>
                </c:pt>
                <c:pt idx="35">
                  <c:v>5.21</c:v>
                </c:pt>
                <c:pt idx="36">
                  <c:v>0.155</c:v>
                </c:pt>
                <c:pt idx="37">
                  <c:v>1.35</c:v>
                </c:pt>
                <c:pt idx="38">
                  <c:v>0.12</c:v>
                </c:pt>
                <c:pt idx="39">
                  <c:v>2719.55</c:v>
                </c:pt>
                <c:pt idx="40">
                  <c:v>2339.6298999999999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19.8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7.35</c:v>
                </c:pt>
                <c:pt idx="53">
                  <c:v>13.5</c:v>
                </c:pt>
                <c:pt idx="54">
                  <c:v>1.6180000000000001</c:v>
                </c:pt>
                <c:pt idx="55">
                  <c:v>2.67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8.8000000000000007</c:v>
                </c:pt>
                <c:pt idx="60">
                  <c:v>2.14</c:v>
                </c:pt>
                <c:pt idx="61">
                  <c:v>1.3</c:v>
                </c:pt>
                <c:pt idx="62">
                  <c:v>0</c:v>
                </c:pt>
                <c:pt idx="63">
                  <c:v>3.4950000000000001</c:v>
                </c:pt>
                <c:pt idx="64">
                  <c:v>19.670000000000002</c:v>
                </c:pt>
                <c:pt idx="65">
                  <c:v>7</c:v>
                </c:pt>
                <c:pt idx="66">
                  <c:v>1.0900000000000001</c:v>
                </c:pt>
                <c:pt idx="67">
                  <c:v>10.67</c:v>
                </c:pt>
                <c:pt idx="68">
                  <c:v>6.08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17909.75</c:v>
                </c:pt>
                <c:pt idx="73">
                  <c:v>0</c:v>
                </c:pt>
                <c:pt idx="74">
                  <c:v>19.29</c:v>
                </c:pt>
                <c:pt idx="75">
                  <c:v>12.7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1.94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0.32700000000000001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3.55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50</c:v>
                </c:pt>
                <c:pt idx="94">
                  <c:v>20.3</c:v>
                </c:pt>
                <c:pt idx="95">
                  <c:v>0.62</c:v>
                </c:pt>
                <c:pt idx="96">
                  <c:v>1.5680000000000001</c:v>
                </c:pt>
                <c:pt idx="97">
                  <c:v>3.66</c:v>
                </c:pt>
                <c:pt idx="98">
                  <c:v>0</c:v>
                </c:pt>
                <c:pt idx="99">
                  <c:v>0</c:v>
                </c:pt>
                <c:pt idx="100">
                  <c:v>5.3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2.25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15.2</c:v>
                </c:pt>
                <c:pt idx="108">
                  <c:v>1.274</c:v>
                </c:pt>
                <c:pt idx="109">
                  <c:v>0</c:v>
                </c:pt>
                <c:pt idx="110">
                  <c:v>9.8699999999999992</c:v>
                </c:pt>
                <c:pt idx="111">
                  <c:v>2.2799999999999998</c:v>
                </c:pt>
                <c:pt idx="112">
                  <c:v>2.16</c:v>
                </c:pt>
                <c:pt idx="113">
                  <c:v>1.74</c:v>
                </c:pt>
                <c:pt idx="114">
                  <c:v>3.9649999999999999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14.28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3.7320000000000002</c:v>
                </c:pt>
                <c:pt idx="128">
                  <c:v>1.9179999999999999</c:v>
                </c:pt>
                <c:pt idx="129">
                  <c:v>5.0999999999999996</c:v>
                </c:pt>
                <c:pt idx="130">
                  <c:v>7</c:v>
                </c:pt>
                <c:pt idx="131">
                  <c:v>3.86</c:v>
                </c:pt>
                <c:pt idx="132">
                  <c:v>7.0000000000000001E-3</c:v>
                </c:pt>
                <c:pt idx="133">
                  <c:v>9.1999999999999993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3.4750000000000001</c:v>
                </c:pt>
                <c:pt idx="139">
                  <c:v>6.2600000000000003E-2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7.85</c:v>
                </c:pt>
                <c:pt idx="143">
                  <c:v>0.40200000000000002</c:v>
                </c:pt>
                <c:pt idx="144">
                  <c:v>1.125</c:v>
                </c:pt>
                <c:pt idx="145">
                  <c:v>0.33300000000000002</c:v>
                </c:pt>
                <c:pt idx="146">
                  <c:v>4.4400000000000004</c:v>
                </c:pt>
                <c:pt idx="147">
                  <c:v>5663.9102000000003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7013.6801999999998</c:v>
                </c:pt>
                <c:pt idx="152">
                  <c:v>12390</c:v>
                </c:pt>
                <c:pt idx="153">
                  <c:v>5721.5698000000002</c:v>
                </c:pt>
                <c:pt idx="154">
                  <c:v>11570.5996</c:v>
                </c:pt>
                <c:pt idx="155">
                  <c:v>5323.5</c:v>
                </c:pt>
                <c:pt idx="156">
                  <c:v>6607.5600999999997</c:v>
                </c:pt>
                <c:pt idx="157">
                  <c:v>1334.85</c:v>
                </c:pt>
                <c:pt idx="158">
                  <c:v>859.04</c:v>
                </c:pt>
                <c:pt idx="159">
                  <c:v>4883.0497999999998</c:v>
                </c:pt>
                <c:pt idx="160">
                  <c:v>6722.1602000000003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2707.99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9736</c:v>
                </c:pt>
                <c:pt idx="169">
                  <c:v>0.7</c:v>
                </c:pt>
                <c:pt idx="170">
                  <c:v>2225.7399999999998</c:v>
                </c:pt>
                <c:pt idx="171">
                  <c:v>2.2400000000000002</c:v>
                </c:pt>
                <c:pt idx="172">
                  <c:v>1.9E-2</c:v>
                </c:pt>
                <c:pt idx="173">
                  <c:v>38.799999999999997</c:v>
                </c:pt>
                <c:pt idx="174">
                  <c:v>0.42549999999999999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1.7450000000000001</c:v>
                </c:pt>
                <c:pt idx="183">
                  <c:v>0</c:v>
                </c:pt>
                <c:pt idx="184">
                  <c:v>0.32850000000000001</c:v>
                </c:pt>
                <c:pt idx="185">
                  <c:v>4.34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6.24</c:v>
                </c:pt>
                <c:pt idx="189">
                  <c:v>1.0780000000000001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2.54</c:v>
                </c:pt>
                <c:pt idx="193">
                  <c:v>1.37</c:v>
                </c:pt>
                <c:pt idx="194">
                  <c:v>2.95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0.32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387</c:v>
                </c:pt>
                <c:pt idx="203">
                  <c:v>5.6</c:v>
                </c:pt>
                <c:pt idx="204">
                  <c:v>0</c:v>
                </c:pt>
                <c:pt idx="205">
                  <c:v>1.6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0.41799999999999998</c:v>
                </c:pt>
                <c:pt idx="214">
                  <c:v>4.28</c:v>
                </c:pt>
                <c:pt idx="215">
                  <c:v>1.1539999999999999</c:v>
                </c:pt>
                <c:pt idx="216">
                  <c:v>6.65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23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1.42</c:v>
                </c:pt>
                <c:pt idx="227">
                  <c:v>0.04</c:v>
                </c:pt>
                <c:pt idx="228">
                  <c:v>6.0350000000000001</c:v>
                </c:pt>
                <c:pt idx="229">
                  <c:v>47.6</c:v>
                </c:pt>
                <c:pt idx="230">
                  <c:v>1.33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2.14</c:v>
                </c:pt>
                <c:pt idx="235">
                  <c:v>3.8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</c:v>
                </c:pt>
                <c:pt idx="241">
                  <c:v>0.68</c:v>
                </c:pt>
                <c:pt idx="242">
                  <c:v>0</c:v>
                </c:pt>
                <c:pt idx="243">
                  <c:v>8.9</c:v>
                </c:pt>
                <c:pt idx="244">
                  <c:v>2.41</c:v>
                </c:pt>
                <c:pt idx="245">
                  <c:v>32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3.12</c:v>
                </c:pt>
                <c:pt idx="250">
                  <c:v>0.55000000000000004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38.46</c:v>
                </c:pt>
                <c:pt idx="255">
                  <c:v>6.28</c:v>
                </c:pt>
                <c:pt idx="256">
                  <c:v>2.5299999999999998</c:v>
                </c:pt>
                <c:pt idx="257">
                  <c:v>0</c:v>
                </c:pt>
                <c:pt idx="258">
                  <c:v>0.57999999999999996</c:v>
                </c:pt>
                <c:pt idx="259">
                  <c:v>23.44</c:v>
                </c:pt>
                <c:pt idx="260">
                  <c:v>4.3600000000000003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</c:v>
                </c:pt>
                <c:pt idx="264">
                  <c:v>0.51</c:v>
                </c:pt>
                <c:pt idx="265">
                  <c:v>36.1</c:v>
                </c:pt>
                <c:pt idx="266">
                  <c:v>8817.8096000000005</c:v>
                </c:pt>
                <c:pt idx="267">
                  <c:v>52.7</c:v>
                </c:pt>
                <c:pt idx="268">
                  <c:v>3.5</c:v>
                </c:pt>
                <c:pt idx="269">
                  <c:v>1.31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</c:v>
                </c:pt>
                <c:pt idx="277">
                  <c:v>1.8</c:v>
                </c:pt>
                <c:pt idx="278">
                  <c:v>0.84799999999999998</c:v>
                </c:pt>
                <c:pt idx="279">
                  <c:v>27.4</c:v>
                </c:pt>
                <c:pt idx="280">
                  <c:v>0</c:v>
                </c:pt>
                <c:pt idx="281">
                  <c:v>0</c:v>
                </c:pt>
                <c:pt idx="282">
                  <c:v>38.049999999999997</c:v>
                </c:pt>
                <c:pt idx="283">
                  <c:v>35.5</c:v>
                </c:pt>
                <c:pt idx="284">
                  <c:v>2.29</c:v>
                </c:pt>
                <c:pt idx="285">
                  <c:v>1.3460000000000001</c:v>
                </c:pt>
                <c:pt idx="286">
                  <c:v>14.53</c:v>
                </c:pt>
                <c:pt idx="287">
                  <c:v>8.9</c:v>
                </c:pt>
                <c:pt idx="288">
                  <c:v>2.1</c:v>
                </c:pt>
                <c:pt idx="289">
                  <c:v>4.46</c:v>
                </c:pt>
                <c:pt idx="290">
                  <c:v>0.81</c:v>
                </c:pt>
                <c:pt idx="291">
                  <c:v>17.899999999999999</c:v>
                </c:pt>
                <c:pt idx="292">
                  <c:v>11.88</c:v>
                </c:pt>
                <c:pt idx="293">
                  <c:v>0.86799999999999999</c:v>
                </c:pt>
                <c:pt idx="294">
                  <c:v>6.6</c:v>
                </c:pt>
                <c:pt idx="295">
                  <c:v>3.72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8.0980000000000008</c:v>
                </c:pt>
                <c:pt idx="299">
                  <c:v>1E-3</c:v>
                </c:pt>
                <c:pt idx="300">
                  <c:v>8.06</c:v>
                </c:pt>
                <c:pt idx="301">
                  <c:v>0.33300000000000002</c:v>
                </c:pt>
                <c:pt idx="302">
                  <c:v>7.7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13.9</c:v>
                </c:pt>
                <c:pt idx="307">
                  <c:v>3.85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0.33200000000000002</c:v>
                </c:pt>
                <c:pt idx="312">
                  <c:v>1.3220000000000001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7.29</c:v>
                </c:pt>
                <c:pt idx="316">
                  <c:v>5.95</c:v>
                </c:pt>
                <c:pt idx="317">
                  <c:v>6.0000000000000001E-3</c:v>
                </c:pt>
                <c:pt idx="318">
                  <c:v>5.73</c:v>
                </c:pt>
                <c:pt idx="319">
                  <c:v>5.5</c:v>
                </c:pt>
                <c:pt idx="320">
                  <c:v>1.61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0.17</c:v>
                </c:pt>
                <c:pt idx="326">
                  <c:v>2</c:v>
                </c:pt>
                <c:pt idx="327">
                  <c:v>15.54</c:v>
                </c:pt>
                <c:pt idx="328">
                  <c:v>1.56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0.29899999999999999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1.49</c:v>
                </c:pt>
                <c:pt idx="336">
                  <c:v>0</c:v>
                </c:pt>
                <c:pt idx="337">
                  <c:v>2.94</c:v>
                </c:pt>
                <c:pt idx="338">
                  <c:v>0.61599999999999999</c:v>
                </c:pt>
                <c:pt idx="339">
                  <c:v>6.4</c:v>
                </c:pt>
                <c:pt idx="340">
                  <c:v>0.5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48.62</c:v>
                </c:pt>
                <c:pt idx="351">
                  <c:v>19.64</c:v>
                </c:pt>
                <c:pt idx="352">
                  <c:v>17.37</c:v>
                </c:pt>
                <c:pt idx="353">
                  <c:v>4138.0698000000002</c:v>
                </c:pt>
                <c:pt idx="354">
                  <c:v>1.25</c:v>
                </c:pt>
                <c:pt idx="355">
                  <c:v>3.19</c:v>
                </c:pt>
                <c:pt idx="356">
                  <c:v>1.92</c:v>
                </c:pt>
                <c:pt idx="357">
                  <c:v>0.16800000000000001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0.23899999999999999</c:v>
                </c:pt>
                <c:pt idx="363">
                  <c:v>0.75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0.86399999999999999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491.73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4.7</c:v>
                </c:pt>
                <c:pt idx="2">
                  <c:v>9</c:v>
                </c:pt>
                <c:pt idx="3">
                  <c:v>3.13</c:v>
                </c:pt>
                <c:pt idx="4">
                  <c:v>0.45100000000000001</c:v>
                </c:pt>
                <c:pt idx="5">
                  <c:v>0</c:v>
                </c:pt>
                <c:pt idx="6">
                  <c:v>6.93</c:v>
                </c:pt>
                <c:pt idx="7">
                  <c:v>0</c:v>
                </c:pt>
                <c:pt idx="8">
                  <c:v>29.51</c:v>
                </c:pt>
                <c:pt idx="9">
                  <c:v>2.8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9.7100000000000009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5.4</c:v>
                </c:pt>
                <c:pt idx="20">
                  <c:v>3.21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11.8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3.7</c:v>
                </c:pt>
                <c:pt idx="34">
                  <c:v>7.3</c:v>
                </c:pt>
                <c:pt idx="35">
                  <c:v>0</c:v>
                </c:pt>
                <c:pt idx="36">
                  <c:v>0</c:v>
                </c:pt>
                <c:pt idx="37">
                  <c:v>1.25</c:v>
                </c:pt>
                <c:pt idx="38">
                  <c:v>0</c:v>
                </c:pt>
                <c:pt idx="39">
                  <c:v>2363.54</c:v>
                </c:pt>
                <c:pt idx="40">
                  <c:v>2212.5700999999999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1.635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12.52</c:v>
                </c:pt>
                <c:pt idx="54">
                  <c:v>1.49</c:v>
                </c:pt>
                <c:pt idx="55">
                  <c:v>2.42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8.36</c:v>
                </c:pt>
                <c:pt idx="60">
                  <c:v>2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18.8</c:v>
                </c:pt>
                <c:pt idx="65">
                  <c:v>6.55</c:v>
                </c:pt>
                <c:pt idx="66">
                  <c:v>1.208</c:v>
                </c:pt>
                <c:pt idx="67">
                  <c:v>10.98</c:v>
                </c:pt>
                <c:pt idx="68">
                  <c:v>6.3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16668.75</c:v>
                </c:pt>
                <c:pt idx="73">
                  <c:v>0</c:v>
                </c:pt>
                <c:pt idx="74">
                  <c:v>17.2</c:v>
                </c:pt>
                <c:pt idx="75">
                  <c:v>12.9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2.04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0.32900000000000001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47.98</c:v>
                </c:pt>
                <c:pt idx="94">
                  <c:v>20</c:v>
                </c:pt>
                <c:pt idx="95">
                  <c:v>0</c:v>
                </c:pt>
                <c:pt idx="96">
                  <c:v>1.45</c:v>
                </c:pt>
                <c:pt idx="97">
                  <c:v>3.4649999999999999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15.8</c:v>
                </c:pt>
                <c:pt idx="108">
                  <c:v>1.3240000000000001</c:v>
                </c:pt>
                <c:pt idx="109">
                  <c:v>7.9000000000000001E-2</c:v>
                </c:pt>
                <c:pt idx="110">
                  <c:v>9.58</c:v>
                </c:pt>
                <c:pt idx="111">
                  <c:v>2.11</c:v>
                </c:pt>
                <c:pt idx="112">
                  <c:v>0</c:v>
                </c:pt>
                <c:pt idx="113">
                  <c:v>1.77</c:v>
                </c:pt>
                <c:pt idx="114">
                  <c:v>3.53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13.015000000000001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3.3879999999999999</c:v>
                </c:pt>
                <c:pt idx="128">
                  <c:v>1.83</c:v>
                </c:pt>
                <c:pt idx="129">
                  <c:v>0</c:v>
                </c:pt>
                <c:pt idx="130">
                  <c:v>0</c:v>
                </c:pt>
                <c:pt idx="131">
                  <c:v>3.86</c:v>
                </c:pt>
                <c:pt idx="132">
                  <c:v>0</c:v>
                </c:pt>
                <c:pt idx="133">
                  <c:v>9.56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3.57</c:v>
                </c:pt>
                <c:pt idx="139">
                  <c:v>5.2699999999999997E-2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7.9</c:v>
                </c:pt>
                <c:pt idx="143">
                  <c:v>0</c:v>
                </c:pt>
                <c:pt idx="144">
                  <c:v>1.04</c:v>
                </c:pt>
                <c:pt idx="145">
                  <c:v>0.34699999999999998</c:v>
                </c:pt>
                <c:pt idx="146">
                  <c:v>4.2949999999999999</c:v>
                </c:pt>
                <c:pt idx="147">
                  <c:v>5057.8900999999996</c:v>
                </c:pt>
                <c:pt idx="148">
                  <c:v>8778.9403999999995</c:v>
                </c:pt>
                <c:pt idx="149">
                  <c:v>4472.8198000000002</c:v>
                </c:pt>
                <c:pt idx="150">
                  <c:v>8876.5498000000007</c:v>
                </c:pt>
                <c:pt idx="151">
                  <c:v>6319.0897999999997</c:v>
                </c:pt>
                <c:pt idx="152">
                  <c:v>10087.4004</c:v>
                </c:pt>
                <c:pt idx="153">
                  <c:v>4884.6201000000001</c:v>
                </c:pt>
                <c:pt idx="154">
                  <c:v>10236.1201</c:v>
                </c:pt>
                <c:pt idx="155">
                  <c:v>5388.3301000000001</c:v>
                </c:pt>
                <c:pt idx="156">
                  <c:v>6634.6801999999998</c:v>
                </c:pt>
                <c:pt idx="157">
                  <c:v>1192.9100000000001</c:v>
                </c:pt>
                <c:pt idx="158">
                  <c:v>0</c:v>
                </c:pt>
                <c:pt idx="159">
                  <c:v>4557.1899000000003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2516.8600999999999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1998.66</c:v>
                </c:pt>
                <c:pt idx="171">
                  <c:v>2.0099999999999998</c:v>
                </c:pt>
                <c:pt idx="172">
                  <c:v>0</c:v>
                </c:pt>
                <c:pt idx="173">
                  <c:v>32.020000000000003</c:v>
                </c:pt>
                <c:pt idx="174">
                  <c:v>0.36449999999999999</c:v>
                </c:pt>
                <c:pt idx="175">
                  <c:v>0</c:v>
                </c:pt>
                <c:pt idx="176">
                  <c:v>0</c:v>
                </c:pt>
                <c:pt idx="177">
                  <c:v>2777.3301000000001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1.78</c:v>
                </c:pt>
                <c:pt idx="183">
                  <c:v>0</c:v>
                </c:pt>
                <c:pt idx="184">
                  <c:v>0.34200000000000003</c:v>
                </c:pt>
                <c:pt idx="185">
                  <c:v>4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5.65</c:v>
                </c:pt>
                <c:pt idx="191">
                  <c:v>0</c:v>
                </c:pt>
                <c:pt idx="192">
                  <c:v>2.4</c:v>
                </c:pt>
                <c:pt idx="193">
                  <c:v>1.1100000000000001</c:v>
                </c:pt>
                <c:pt idx="194">
                  <c:v>2.86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0.32350000000000001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372</c:v>
                </c:pt>
                <c:pt idx="203">
                  <c:v>0</c:v>
                </c:pt>
                <c:pt idx="204">
                  <c:v>0.4</c:v>
                </c:pt>
                <c:pt idx="205">
                  <c:v>1.57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0.42899999999999999</c:v>
                </c:pt>
                <c:pt idx="214">
                  <c:v>0</c:v>
                </c:pt>
                <c:pt idx="215">
                  <c:v>1.19</c:v>
                </c:pt>
                <c:pt idx="216">
                  <c:v>6.07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19.18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1.06</c:v>
                </c:pt>
                <c:pt idx="227">
                  <c:v>0</c:v>
                </c:pt>
                <c:pt idx="228">
                  <c:v>5.88</c:v>
                </c:pt>
                <c:pt idx="229">
                  <c:v>45.6</c:v>
                </c:pt>
                <c:pt idx="230">
                  <c:v>0.99399999999999999</c:v>
                </c:pt>
                <c:pt idx="231">
                  <c:v>0.27</c:v>
                </c:pt>
                <c:pt idx="232">
                  <c:v>0.183</c:v>
                </c:pt>
                <c:pt idx="233">
                  <c:v>0</c:v>
                </c:pt>
                <c:pt idx="234">
                  <c:v>2.14</c:v>
                </c:pt>
                <c:pt idx="235">
                  <c:v>3.6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0.59</c:v>
                </c:pt>
                <c:pt idx="242">
                  <c:v>0</c:v>
                </c:pt>
                <c:pt idx="243">
                  <c:v>8.4499999999999993</c:v>
                </c:pt>
                <c:pt idx="244">
                  <c:v>2.3199999999999998</c:v>
                </c:pt>
                <c:pt idx="245">
                  <c:v>36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2.96</c:v>
                </c:pt>
                <c:pt idx="250">
                  <c:v>0.52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37.32</c:v>
                </c:pt>
                <c:pt idx="255">
                  <c:v>6</c:v>
                </c:pt>
                <c:pt idx="256">
                  <c:v>2.35</c:v>
                </c:pt>
                <c:pt idx="257">
                  <c:v>0.97199999999999998</c:v>
                </c:pt>
                <c:pt idx="258">
                  <c:v>0.56499999999999995</c:v>
                </c:pt>
                <c:pt idx="259">
                  <c:v>21.84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33.44</c:v>
                </c:pt>
                <c:pt idx="266">
                  <c:v>0</c:v>
                </c:pt>
                <c:pt idx="267">
                  <c:v>45.18</c:v>
                </c:pt>
                <c:pt idx="268">
                  <c:v>3.7</c:v>
                </c:pt>
                <c:pt idx="269">
                  <c:v>1.37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2.69</c:v>
                </c:pt>
                <c:pt idx="277">
                  <c:v>0</c:v>
                </c:pt>
                <c:pt idx="278">
                  <c:v>0.745</c:v>
                </c:pt>
                <c:pt idx="279">
                  <c:v>27.8</c:v>
                </c:pt>
                <c:pt idx="280">
                  <c:v>0</c:v>
                </c:pt>
                <c:pt idx="281">
                  <c:v>0.54</c:v>
                </c:pt>
                <c:pt idx="282">
                  <c:v>36.5</c:v>
                </c:pt>
                <c:pt idx="283">
                  <c:v>34.1</c:v>
                </c:pt>
                <c:pt idx="284">
                  <c:v>2.1800000000000002</c:v>
                </c:pt>
                <c:pt idx="285">
                  <c:v>1.43</c:v>
                </c:pt>
                <c:pt idx="286">
                  <c:v>15.14</c:v>
                </c:pt>
                <c:pt idx="287">
                  <c:v>8.31</c:v>
                </c:pt>
                <c:pt idx="288">
                  <c:v>2.2599999999999998</c:v>
                </c:pt>
                <c:pt idx="289">
                  <c:v>0</c:v>
                </c:pt>
                <c:pt idx="290">
                  <c:v>0.83</c:v>
                </c:pt>
                <c:pt idx="291">
                  <c:v>16.22</c:v>
                </c:pt>
                <c:pt idx="292">
                  <c:v>10.78</c:v>
                </c:pt>
                <c:pt idx="293">
                  <c:v>0.86799999999999999</c:v>
                </c:pt>
                <c:pt idx="294">
                  <c:v>7.35</c:v>
                </c:pt>
                <c:pt idx="295">
                  <c:v>3.4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7.202</c:v>
                </c:pt>
                <c:pt idx="299">
                  <c:v>0</c:v>
                </c:pt>
                <c:pt idx="300">
                  <c:v>6.82</c:v>
                </c:pt>
                <c:pt idx="301">
                  <c:v>0</c:v>
                </c:pt>
                <c:pt idx="302">
                  <c:v>7.96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</c:v>
                </c:pt>
                <c:pt idx="307">
                  <c:v>3.59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0.34399999999999997</c:v>
                </c:pt>
                <c:pt idx="312">
                  <c:v>1.3480000000000001</c:v>
                </c:pt>
                <c:pt idx="313">
                  <c:v>0</c:v>
                </c:pt>
                <c:pt idx="314">
                  <c:v>0</c:v>
                </c:pt>
                <c:pt idx="315">
                  <c:v>6.9</c:v>
                </c:pt>
                <c:pt idx="316">
                  <c:v>5.4</c:v>
                </c:pt>
                <c:pt idx="317">
                  <c:v>0</c:v>
                </c:pt>
                <c:pt idx="318">
                  <c:v>5.99</c:v>
                </c:pt>
                <c:pt idx="319">
                  <c:v>5.38</c:v>
                </c:pt>
                <c:pt idx="320">
                  <c:v>1.5349999999999999</c:v>
                </c:pt>
                <c:pt idx="321">
                  <c:v>0</c:v>
                </c:pt>
                <c:pt idx="322">
                  <c:v>0</c:v>
                </c:pt>
                <c:pt idx="323">
                  <c:v>3943.76</c:v>
                </c:pt>
                <c:pt idx="324">
                  <c:v>0</c:v>
                </c:pt>
                <c:pt idx="325">
                  <c:v>0.1366</c:v>
                </c:pt>
                <c:pt idx="326">
                  <c:v>0</c:v>
                </c:pt>
                <c:pt idx="327">
                  <c:v>13.64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0.308</c:v>
                </c:pt>
                <c:pt idx="333">
                  <c:v>0</c:v>
                </c:pt>
                <c:pt idx="334">
                  <c:v>1.04</c:v>
                </c:pt>
                <c:pt idx="335">
                  <c:v>1.56</c:v>
                </c:pt>
                <c:pt idx="336">
                  <c:v>6.9000000000000006E-2</c:v>
                </c:pt>
                <c:pt idx="337">
                  <c:v>2.78</c:v>
                </c:pt>
                <c:pt idx="338">
                  <c:v>0</c:v>
                </c:pt>
                <c:pt idx="339">
                  <c:v>5.92</c:v>
                </c:pt>
                <c:pt idx="340">
                  <c:v>0.47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42.6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1.18</c:v>
                </c:pt>
                <c:pt idx="355">
                  <c:v>3.29</c:v>
                </c:pt>
                <c:pt idx="356">
                  <c:v>1.82</c:v>
                </c:pt>
                <c:pt idx="357">
                  <c:v>0</c:v>
                </c:pt>
                <c:pt idx="358">
                  <c:v>1.6</c:v>
                </c:pt>
                <c:pt idx="359">
                  <c:v>0.68</c:v>
                </c:pt>
                <c:pt idx="360">
                  <c:v>0</c:v>
                </c:pt>
                <c:pt idx="361">
                  <c:v>0</c:v>
                </c:pt>
                <c:pt idx="362">
                  <c:v>0.20300000000000001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0.93600000000000005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</c:v>
                </c:pt>
                <c:pt idx="2">
                  <c:v>52</c:v>
                </c:pt>
                <c:pt idx="3">
                  <c:v>14</c:v>
                </c:pt>
                <c:pt idx="4">
                  <c:v>22</c:v>
                </c:pt>
                <c:pt idx="5">
                  <c:v>0</c:v>
                </c:pt>
                <c:pt idx="6">
                  <c:v>19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8</c:v>
                </c:pt>
                <c:pt idx="65">
                  <c:v>6</c:v>
                </c:pt>
                <c:pt idx="66">
                  <c:v>11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49</c:v>
                </c:pt>
                <c:pt idx="81">
                  <c:v>0</c:v>
                </c:pt>
                <c:pt idx="82">
                  <c:v>0</c:v>
                </c:pt>
                <c:pt idx="83">
                  <c:v>14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42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38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32</c:v>
                </c:pt>
                <c:pt idx="100">
                  <c:v>14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19</c:v>
                </c:pt>
                <c:pt idx="109">
                  <c:v>24</c:v>
                </c:pt>
                <c:pt idx="110">
                  <c:v>16</c:v>
                </c:pt>
                <c:pt idx="111">
                  <c:v>18</c:v>
                </c:pt>
                <c:pt idx="112">
                  <c:v>29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4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36</c:v>
                </c:pt>
                <c:pt idx="132">
                  <c:v>10</c:v>
                </c:pt>
                <c:pt idx="133">
                  <c:v>23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19</c:v>
                </c:pt>
                <c:pt idx="139">
                  <c:v>16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1</c:v>
                </c:pt>
                <c:pt idx="145">
                  <c:v>0</c:v>
                </c:pt>
                <c:pt idx="146">
                  <c:v>45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13</c:v>
                </c:pt>
                <c:pt idx="152">
                  <c:v>3</c:v>
                </c:pt>
                <c:pt idx="153">
                  <c:v>1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3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14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1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11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16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4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23</c:v>
                </c:pt>
                <c:pt idx="230">
                  <c:v>18</c:v>
                </c:pt>
                <c:pt idx="231">
                  <c:v>12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</c:v>
                </c:pt>
                <c:pt idx="242">
                  <c:v>0</c:v>
                </c:pt>
                <c:pt idx="243">
                  <c:v>10</c:v>
                </c:pt>
                <c:pt idx="244">
                  <c:v>2</c:v>
                </c:pt>
                <c:pt idx="245">
                  <c:v>23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16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</c:v>
                </c:pt>
                <c:pt idx="256">
                  <c:v>9</c:v>
                </c:pt>
                <c:pt idx="257">
                  <c:v>52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29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47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29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16</c:v>
                </c:pt>
                <c:pt idx="294">
                  <c:v>9</c:v>
                </c:pt>
                <c:pt idx="295">
                  <c:v>14</c:v>
                </c:pt>
                <c:pt idx="296">
                  <c:v>0</c:v>
                </c:pt>
                <c:pt idx="297">
                  <c:v>0</c:v>
                </c:pt>
                <c:pt idx="298">
                  <c:v>4</c:v>
                </c:pt>
                <c:pt idx="299">
                  <c:v>0</c:v>
                </c:pt>
                <c:pt idx="300">
                  <c:v>14</c:v>
                </c:pt>
                <c:pt idx="301">
                  <c:v>8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14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</c:v>
                </c:pt>
                <c:pt idx="316">
                  <c:v>7</c:v>
                </c:pt>
                <c:pt idx="317">
                  <c:v>0</c:v>
                </c:pt>
                <c:pt idx="318">
                  <c:v>16</c:v>
                </c:pt>
                <c:pt idx="319">
                  <c:v>5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17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49</c:v>
                </c:pt>
                <c:pt idx="333">
                  <c:v>7</c:v>
                </c:pt>
                <c:pt idx="334">
                  <c:v>41</c:v>
                </c:pt>
                <c:pt idx="335">
                  <c:v>0</c:v>
                </c:pt>
                <c:pt idx="336">
                  <c:v>36</c:v>
                </c:pt>
                <c:pt idx="337">
                  <c:v>4</c:v>
                </c:pt>
                <c:pt idx="338">
                  <c:v>42</c:v>
                </c:pt>
                <c:pt idx="339">
                  <c:v>1</c:v>
                </c:pt>
                <c:pt idx="340">
                  <c:v>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18</c:v>
                </c:pt>
                <c:pt idx="359">
                  <c:v>1</c:v>
                </c:pt>
                <c:pt idx="360">
                  <c:v>0</c:v>
                </c:pt>
                <c:pt idx="361">
                  <c:v>8</c:v>
                </c:pt>
                <c:pt idx="362">
                  <c:v>14</c:v>
                </c:pt>
                <c:pt idx="363">
                  <c:v>2</c:v>
                </c:pt>
                <c:pt idx="364">
                  <c:v>0</c:v>
                </c:pt>
                <c:pt idx="365">
                  <c:v>14</c:v>
                </c:pt>
                <c:pt idx="366">
                  <c:v>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25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24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40</c:v>
                </c:pt>
                <c:pt idx="35">
                  <c:v>0</c:v>
                </c:pt>
                <c:pt idx="36">
                  <c:v>0</c:v>
                </c:pt>
                <c:pt idx="37">
                  <c:v>38</c:v>
                </c:pt>
                <c:pt idx="38">
                  <c:v>0</c:v>
                </c:pt>
                <c:pt idx="39">
                  <c:v>32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20</c:v>
                </c:pt>
                <c:pt idx="54">
                  <c:v>0</c:v>
                </c:pt>
                <c:pt idx="55">
                  <c:v>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25</c:v>
                </c:pt>
                <c:pt idx="60">
                  <c:v>0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24</c:v>
                </c:pt>
                <c:pt idx="65">
                  <c:v>0</c:v>
                </c:pt>
                <c:pt idx="66">
                  <c:v>7</c:v>
                </c:pt>
                <c:pt idx="67">
                  <c:v>25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38</c:v>
                </c:pt>
                <c:pt idx="73">
                  <c:v>0</c:v>
                </c:pt>
                <c:pt idx="74">
                  <c:v>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28</c:v>
                </c:pt>
                <c:pt idx="81">
                  <c:v>0</c:v>
                </c:pt>
                <c:pt idx="82">
                  <c:v>11</c:v>
                </c:pt>
                <c:pt idx="83">
                  <c:v>6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25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13</c:v>
                </c:pt>
                <c:pt idx="94">
                  <c:v>0</c:v>
                </c:pt>
                <c:pt idx="95">
                  <c:v>0</c:v>
                </c:pt>
                <c:pt idx="96">
                  <c:v>7</c:v>
                </c:pt>
                <c:pt idx="97">
                  <c:v>31</c:v>
                </c:pt>
                <c:pt idx="98">
                  <c:v>0</c:v>
                </c:pt>
                <c:pt idx="99">
                  <c:v>0</c:v>
                </c:pt>
                <c:pt idx="100">
                  <c:v>24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29</c:v>
                </c:pt>
                <c:pt idx="108">
                  <c:v>6</c:v>
                </c:pt>
                <c:pt idx="109">
                  <c:v>1</c:v>
                </c:pt>
                <c:pt idx="110">
                  <c:v>35</c:v>
                </c:pt>
                <c:pt idx="111">
                  <c:v>33</c:v>
                </c:pt>
                <c:pt idx="112">
                  <c:v>0</c:v>
                </c:pt>
                <c:pt idx="113">
                  <c:v>33</c:v>
                </c:pt>
                <c:pt idx="114">
                  <c:v>35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35</c:v>
                </c:pt>
                <c:pt idx="125">
                  <c:v>0</c:v>
                </c:pt>
                <c:pt idx="126">
                  <c:v>11</c:v>
                </c:pt>
                <c:pt idx="127">
                  <c:v>0</c:v>
                </c:pt>
                <c:pt idx="128">
                  <c:v>6</c:v>
                </c:pt>
                <c:pt idx="129">
                  <c:v>0</c:v>
                </c:pt>
                <c:pt idx="130">
                  <c:v>0</c:v>
                </c:pt>
                <c:pt idx="131">
                  <c:v>25</c:v>
                </c:pt>
                <c:pt idx="132">
                  <c:v>14</c:v>
                </c:pt>
                <c:pt idx="133">
                  <c:v>7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40</c:v>
                </c:pt>
                <c:pt idx="143">
                  <c:v>15</c:v>
                </c:pt>
                <c:pt idx="144">
                  <c:v>6</c:v>
                </c:pt>
                <c:pt idx="145">
                  <c:v>0</c:v>
                </c:pt>
                <c:pt idx="146">
                  <c:v>0</c:v>
                </c:pt>
                <c:pt idx="147">
                  <c:v>35</c:v>
                </c:pt>
                <c:pt idx="148">
                  <c:v>23</c:v>
                </c:pt>
                <c:pt idx="149">
                  <c:v>32</c:v>
                </c:pt>
                <c:pt idx="150">
                  <c:v>10</c:v>
                </c:pt>
                <c:pt idx="151">
                  <c:v>37</c:v>
                </c:pt>
                <c:pt idx="152">
                  <c:v>32</c:v>
                </c:pt>
                <c:pt idx="153">
                  <c:v>5</c:v>
                </c:pt>
                <c:pt idx="154">
                  <c:v>23</c:v>
                </c:pt>
                <c:pt idx="155">
                  <c:v>32</c:v>
                </c:pt>
                <c:pt idx="156">
                  <c:v>24</c:v>
                </c:pt>
                <c:pt idx="157">
                  <c:v>35</c:v>
                </c:pt>
                <c:pt idx="158">
                  <c:v>28</c:v>
                </c:pt>
                <c:pt idx="159">
                  <c:v>34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35</c:v>
                </c:pt>
                <c:pt idx="171">
                  <c:v>25</c:v>
                </c:pt>
                <c:pt idx="172">
                  <c:v>0</c:v>
                </c:pt>
                <c:pt idx="173">
                  <c:v>24</c:v>
                </c:pt>
                <c:pt idx="174">
                  <c:v>6</c:v>
                </c:pt>
                <c:pt idx="175">
                  <c:v>0</c:v>
                </c:pt>
                <c:pt idx="176">
                  <c:v>0</c:v>
                </c:pt>
                <c:pt idx="177">
                  <c:v>24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6</c:v>
                </c:pt>
                <c:pt idx="185">
                  <c:v>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24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7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6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24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25</c:v>
                </c:pt>
                <c:pt idx="227">
                  <c:v>0</c:v>
                </c:pt>
                <c:pt idx="228">
                  <c:v>37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41</c:v>
                </c:pt>
                <c:pt idx="235">
                  <c:v>29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26</c:v>
                </c:pt>
                <c:pt idx="244">
                  <c:v>39</c:v>
                </c:pt>
                <c:pt idx="245">
                  <c:v>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30</c:v>
                </c:pt>
                <c:pt idx="256">
                  <c:v>25</c:v>
                </c:pt>
                <c:pt idx="257">
                  <c:v>37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10</c:v>
                </c:pt>
                <c:pt idx="264">
                  <c:v>0</c:v>
                </c:pt>
                <c:pt idx="265">
                  <c:v>12</c:v>
                </c:pt>
                <c:pt idx="266">
                  <c:v>0</c:v>
                </c:pt>
                <c:pt idx="267">
                  <c:v>0</c:v>
                </c:pt>
                <c:pt idx="268">
                  <c:v>23</c:v>
                </c:pt>
                <c:pt idx="269">
                  <c:v>0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28</c:v>
                </c:pt>
                <c:pt idx="277">
                  <c:v>0</c:v>
                </c:pt>
                <c:pt idx="278">
                  <c:v>24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25</c:v>
                </c:pt>
                <c:pt idx="283">
                  <c:v>0</c:v>
                </c:pt>
                <c:pt idx="284">
                  <c:v>11</c:v>
                </c:pt>
                <c:pt idx="285">
                  <c:v>0</c:v>
                </c:pt>
                <c:pt idx="286">
                  <c:v>20</c:v>
                </c:pt>
                <c:pt idx="287">
                  <c:v>25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25</c:v>
                </c:pt>
                <c:pt idx="293">
                  <c:v>6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6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6</c:v>
                </c:pt>
                <c:pt idx="316">
                  <c:v>0</c:v>
                </c:pt>
                <c:pt idx="317">
                  <c:v>0</c:v>
                </c:pt>
                <c:pt idx="318">
                  <c:v>6</c:v>
                </c:pt>
                <c:pt idx="319">
                  <c:v>41</c:v>
                </c:pt>
                <c:pt idx="320">
                  <c:v>24</c:v>
                </c:pt>
                <c:pt idx="321">
                  <c:v>0</c:v>
                </c:pt>
                <c:pt idx="322">
                  <c:v>0</c:v>
                </c:pt>
                <c:pt idx="323">
                  <c:v>34</c:v>
                </c:pt>
                <c:pt idx="324">
                  <c:v>0</c:v>
                </c:pt>
                <c:pt idx="325">
                  <c:v>39</c:v>
                </c:pt>
                <c:pt idx="326">
                  <c:v>0</c:v>
                </c:pt>
                <c:pt idx="327">
                  <c:v>24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35</c:v>
                </c:pt>
                <c:pt idx="333">
                  <c:v>13</c:v>
                </c:pt>
                <c:pt idx="334">
                  <c:v>36</c:v>
                </c:pt>
                <c:pt idx="335">
                  <c:v>35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41</c:v>
                </c:pt>
                <c:pt idx="340">
                  <c:v>30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7</c:v>
                </c:pt>
                <c:pt idx="355">
                  <c:v>0</c:v>
                </c:pt>
                <c:pt idx="356">
                  <c:v>34</c:v>
                </c:pt>
                <c:pt idx="357">
                  <c:v>0</c:v>
                </c:pt>
                <c:pt idx="358">
                  <c:v>25</c:v>
                </c:pt>
                <c:pt idx="359">
                  <c:v>25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21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3.15</c:v>
                </c:pt>
                <c:pt idx="4">
                  <c:v>0.45200000000000001</c:v>
                </c:pt>
                <c:pt idx="5">
                  <c:v>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2339.6298999999999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0.32400000000000001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1.28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0</c:v>
                </c:pt>
                <c:pt idx="114">
                  <c:v>3.9849999999999999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3.83</c:v>
                </c:pt>
                <c:pt idx="132">
                  <c:v>0.01</c:v>
                </c:pt>
                <c:pt idx="133">
                  <c:v>8.5500000000000007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0.378</c:v>
                </c:pt>
                <c:pt idx="144">
                  <c:v>1.175</c:v>
                </c:pt>
                <c:pt idx="145">
                  <c:v>0</c:v>
                </c:pt>
                <c:pt idx="146">
                  <c:v>4.41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0</c:v>
                </c:pt>
                <c:pt idx="156">
                  <c:v>0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0.33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1.1619999999999999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3.07</c:v>
                </c:pt>
                <c:pt idx="264">
                  <c:v>0</c:v>
                </c:pt>
                <c:pt idx="265">
                  <c:v>37.28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9.3000000000000007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17.78</c:v>
                </c:pt>
                <c:pt idx="292">
                  <c:v>12</c:v>
                </c:pt>
                <c:pt idx="293">
                  <c:v>0.84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0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0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3.9990000000000001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8.6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2719.1399000000001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0</c:v>
                </c:pt>
                <c:pt idx="55">
                  <c:v>2.4300000000000002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0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10.76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17.5</c:v>
                </c:pt>
                <c:pt idx="75">
                  <c:v>12.25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0.309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2.2999999999999998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9.0250000000000004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4.6849999999999996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0.29599999999999999</c:v>
                </c:pt>
                <c:pt idx="144">
                  <c:v>1.04</c:v>
                </c:pt>
                <c:pt idx="145">
                  <c:v>0</c:v>
                </c:pt>
                <c:pt idx="146">
                  <c:v>0</c:v>
                </c:pt>
                <c:pt idx="147">
                  <c:v>5830.1801999999998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9135.2099999999991</c:v>
                </c:pt>
                <c:pt idx="151">
                  <c:v>6957.4399000000003</c:v>
                </c:pt>
                <c:pt idx="152">
                  <c:v>12305.450199999999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1376.05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0.35799999999999998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4.07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0.29199999999999998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2.34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2.57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34.6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12.16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0.17960000000000001</c:v>
                </c:pt>
                <c:pt idx="326">
                  <c:v>0</c:v>
                </c:pt>
                <c:pt idx="327">
                  <c:v>13.68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1.89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7.8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54.6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1.94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0.55000000000000004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3.64</v>
      </c>
      <c r="C4" s="91">
        <f t="shared" ref="C4:C30" si="0">((B4-K4)/K4)*100</f>
        <v>1.6759776536312863</v>
      </c>
      <c r="D4" s="51">
        <f>ALL!D16</f>
        <v>4</v>
      </c>
      <c r="E4" s="51">
        <f>ALL!E16</f>
        <v>36</v>
      </c>
      <c r="F4" s="71">
        <f>ALL!F16</f>
        <v>3.351</v>
      </c>
      <c r="G4" s="71">
        <f>ALL!G16</f>
        <v>3.9990000000000001</v>
      </c>
      <c r="H4" s="52">
        <f>ALL!C16</f>
        <v>3.21</v>
      </c>
      <c r="I4" s="53" t="str">
        <f t="shared" ref="I4:I30" si="1">IF(B4&gt;H4,"Long","Short")</f>
        <v>Long</v>
      </c>
      <c r="J4" s="87">
        <f t="shared" ref="J4:J30" si="2">((B4-H4)/H4)*100</f>
        <v>13.395638629283493</v>
      </c>
      <c r="K4" s="117">
        <v>3.58</v>
      </c>
      <c r="L4" s="90">
        <f>C34/100</f>
        <v>3.6616156264189105E-2</v>
      </c>
      <c r="M4" s="17"/>
      <c r="N4" s="83">
        <f>C36/100</f>
        <v>4.9471381377420881E-2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1.6759776536312863</v>
      </c>
      <c r="S4" s="25">
        <f t="shared" ref="S4:S30" si="6">B4*P4</f>
        <v>3766.078212290503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17.899999999999999</v>
      </c>
      <c r="C5" s="84">
        <f t="shared" si="0"/>
        <v>6.1684460260972669</v>
      </c>
      <c r="D5" s="26">
        <f>ALL!D251</f>
        <v>1</v>
      </c>
      <c r="E5" s="26" t="str">
        <f>ALL!E251</f>
        <v>N/A</v>
      </c>
      <c r="F5" s="72">
        <f>ALL!F251</f>
        <v>17.78</v>
      </c>
      <c r="G5" s="72" t="str">
        <f>ALL!G251</f>
        <v>N/A</v>
      </c>
      <c r="H5" s="27">
        <f>ALL!C251</f>
        <v>16.22</v>
      </c>
      <c r="I5" s="54" t="str">
        <f t="shared" si="1"/>
        <v>Long</v>
      </c>
      <c r="J5" s="88">
        <f t="shared" si="2"/>
        <v>10.357583230579531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6.1684460260972669</v>
      </c>
      <c r="S5" s="29">
        <f t="shared" si="6"/>
        <v>3932.4792408066428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36.1</v>
      </c>
      <c r="C6" s="92">
        <f t="shared" si="0"/>
        <v>-17.579908675799079</v>
      </c>
      <c r="D6" s="30">
        <f>ALL!D232</f>
        <v>1</v>
      </c>
      <c r="E6" s="30">
        <f>ALL!E232</f>
        <v>12</v>
      </c>
      <c r="F6" s="73">
        <f>ALL!F232</f>
        <v>37.28</v>
      </c>
      <c r="G6" s="73">
        <f>ALL!G232</f>
        <v>34.6</v>
      </c>
      <c r="H6" s="27">
        <f>ALL!C232</f>
        <v>33.44</v>
      </c>
      <c r="I6" s="54" t="str">
        <f t="shared" si="1"/>
        <v>Long</v>
      </c>
      <c r="J6" s="89">
        <f t="shared" si="2"/>
        <v>7.9545454545454657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-17.579908675799079</v>
      </c>
      <c r="S6" s="25">
        <f t="shared" si="6"/>
        <v>3052.8401826484019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1.74</v>
      </c>
      <c r="C7" s="84">
        <f t="shared" si="0"/>
        <v>-17.924528301886795</v>
      </c>
      <c r="D7" s="26" t="str">
        <f>ALL!D99</f>
        <v>N/A</v>
      </c>
      <c r="E7" s="26">
        <f>ALL!E99</f>
        <v>33</v>
      </c>
      <c r="F7" s="72" t="str">
        <f>ALL!F99</f>
        <v>N/A</v>
      </c>
      <c r="G7" s="72">
        <f>ALL!G99</f>
        <v>1.9</v>
      </c>
      <c r="H7" s="27">
        <f>ALL!C99</f>
        <v>1.77</v>
      </c>
      <c r="I7" s="54" t="str">
        <f t="shared" si="1"/>
        <v>Short</v>
      </c>
      <c r="J7" s="88">
        <f t="shared" si="2"/>
        <v>-1.6949152542372896</v>
      </c>
      <c r="K7" s="118">
        <v>2.12</v>
      </c>
      <c r="L7" s="18"/>
      <c r="M7" s="34">
        <f>-N4+L4</f>
        <v>-1.2855225113231776E-2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-17.924528301886795</v>
      </c>
      <c r="S7" s="29">
        <f t="shared" si="6"/>
        <v>3040.0754716981132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9.8699999999999992</v>
      </c>
      <c r="C8" s="92">
        <f t="shared" si="0"/>
        <v>18.062200956937797</v>
      </c>
      <c r="D8" s="30">
        <f>ALL!D96</f>
        <v>16</v>
      </c>
      <c r="E8" s="30">
        <f>ALL!E96</f>
        <v>35</v>
      </c>
      <c r="F8" s="73">
        <f>ALL!F96</f>
        <v>9.5</v>
      </c>
      <c r="G8" s="73">
        <f>ALL!G96</f>
        <v>9.0250000000000004</v>
      </c>
      <c r="H8" s="27">
        <f>ALL!C96</f>
        <v>9.58</v>
      </c>
      <c r="I8" s="54" t="str">
        <f t="shared" si="1"/>
        <v>Long</v>
      </c>
      <c r="J8" s="89">
        <f t="shared" si="2"/>
        <v>3.0271398747390306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18.062200956937797</v>
      </c>
      <c r="S8" s="25">
        <f t="shared" si="6"/>
        <v>4373.0239234449764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8.06</v>
      </c>
      <c r="C9" s="84">
        <f t="shared" si="0"/>
        <v>-7.8857142857142808</v>
      </c>
      <c r="D9" s="26">
        <f>ALL!D260</f>
        <v>14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6.82</v>
      </c>
      <c r="I9" s="54" t="str">
        <f t="shared" si="1"/>
        <v>Long</v>
      </c>
      <c r="J9" s="88">
        <f t="shared" si="2"/>
        <v>18.181818181818183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-7.8857142857142808</v>
      </c>
      <c r="S9" s="29">
        <f t="shared" si="6"/>
        <v>3411.9131428571427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6.65</v>
      </c>
      <c r="C10" s="92">
        <f t="shared" si="0"/>
        <v>-5.8073654390934735</v>
      </c>
      <c r="D10" s="30">
        <f>ALL!D185</f>
        <v>13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6.07</v>
      </c>
      <c r="I10" s="54" t="str">
        <f t="shared" si="1"/>
        <v>Long</v>
      </c>
      <c r="J10" s="89">
        <f t="shared" si="2"/>
        <v>9.5551894563426689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-5.8073654390934735</v>
      </c>
      <c r="S10" s="25">
        <f t="shared" si="6"/>
        <v>3488.8951841359776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</v>
      </c>
      <c r="C11" s="84">
        <f t="shared" si="0"/>
        <v>-19.35483870967742</v>
      </c>
      <c r="D11" s="26">
        <f>ALL!D294</f>
        <v>1</v>
      </c>
      <c r="E11" s="26">
        <f>ALL!E294</f>
        <v>30</v>
      </c>
      <c r="F11" s="72">
        <f>ALL!F294</f>
        <v>0.52</v>
      </c>
      <c r="G11" s="72">
        <f>ALL!G294</f>
        <v>0.56799999999999995</v>
      </c>
      <c r="H11" s="27">
        <f>ALL!C294</f>
        <v>0.47</v>
      </c>
      <c r="I11" s="54" t="str">
        <f t="shared" si="1"/>
        <v>Long</v>
      </c>
      <c r="J11" s="88">
        <f t="shared" si="2"/>
        <v>6.3829787234042614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-19.35483870967742</v>
      </c>
      <c r="S11" s="29">
        <f t="shared" si="6"/>
        <v>2987.0967741935483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10.039999999999999</v>
      </c>
      <c r="C12" s="92">
        <f t="shared" si="0"/>
        <v>2.4489795918367188</v>
      </c>
      <c r="D12" s="127">
        <f>ALL!D342</f>
        <v>1</v>
      </c>
      <c r="E12" s="127">
        <f>ALL!E342</f>
        <v>24</v>
      </c>
      <c r="F12" s="73">
        <f>ALL!F342</f>
        <v>10.26</v>
      </c>
      <c r="G12" s="73">
        <f>ALL!G342</f>
        <v>10.199999999999999</v>
      </c>
      <c r="H12" s="126">
        <f>ALL!C342</f>
        <v>9.7100000000000009</v>
      </c>
      <c r="I12" s="54" t="str">
        <f t="shared" si="1"/>
        <v>Long</v>
      </c>
      <c r="J12" s="89">
        <f t="shared" si="2"/>
        <v>3.3985581874356159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2.4489795918367188</v>
      </c>
      <c r="S12" s="25">
        <f t="shared" si="6"/>
        <v>3794.7102040816317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19.29</v>
      </c>
      <c r="C13" s="84">
        <f t="shared" si="0"/>
        <v>5.9890109890109882</v>
      </c>
      <c r="D13" s="26">
        <f>ALL!D64</f>
        <v>2</v>
      </c>
      <c r="E13" s="26">
        <f>ALL!E64</f>
        <v>7</v>
      </c>
      <c r="F13" s="72">
        <f>ALL!F64</f>
        <v>18.98</v>
      </c>
      <c r="G13" s="72">
        <f>ALL!G64</f>
        <v>17.5</v>
      </c>
      <c r="H13" s="27">
        <f>ALL!C64</f>
        <v>17.2</v>
      </c>
      <c r="I13" s="54" t="str">
        <f t="shared" si="1"/>
        <v>Long</v>
      </c>
      <c r="J13" s="88">
        <f t="shared" si="2"/>
        <v>12.151162790697674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5.9890109890109882</v>
      </c>
      <c r="S13" s="29">
        <f t="shared" si="6"/>
        <v>3925.8329670329672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2.94</v>
      </c>
      <c r="C14" s="92">
        <f t="shared" si="0"/>
        <v>-15.273775216138336</v>
      </c>
      <c r="D14" s="127">
        <f>ALL!D344</f>
        <v>4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2.78</v>
      </c>
      <c r="I14" s="54" t="str">
        <f t="shared" si="1"/>
        <v>Long</v>
      </c>
      <c r="J14" s="89">
        <f t="shared" si="2"/>
        <v>5.7553956834532434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-15.273775216138336</v>
      </c>
      <c r="S14" s="25">
        <f t="shared" si="6"/>
        <v>3138.2593659942358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5.82</v>
      </c>
      <c r="C15" s="84">
        <f t="shared" si="0"/>
        <v>-7.4721780604133512</v>
      </c>
      <c r="D15" s="26">
        <f>ALL!D5159</f>
        <v>0</v>
      </c>
      <c r="E15" s="26">
        <f>ALL!E159</f>
        <v>24</v>
      </c>
      <c r="F15" s="72">
        <f>ALL!F159</f>
        <v>5.82</v>
      </c>
      <c r="G15" s="72">
        <f>ALL!G159</f>
        <v>5.58</v>
      </c>
      <c r="H15" s="27">
        <f>ALL!C159</f>
        <v>5.65</v>
      </c>
      <c r="I15" s="54" t="str">
        <f t="shared" si="1"/>
        <v>Long</v>
      </c>
      <c r="J15" s="88">
        <f t="shared" si="2"/>
        <v>3.0088495575221224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-7.4721780604133512</v>
      </c>
      <c r="S15" s="29">
        <f t="shared" si="6"/>
        <v>3427.2305246422893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3.9649999999999999</v>
      </c>
      <c r="C16" s="92">
        <f t="shared" si="0"/>
        <v>5.4521276595744705</v>
      </c>
      <c r="D16" s="30">
        <f>ALL!D330</f>
        <v>1</v>
      </c>
      <c r="E16" s="30">
        <f>ALL!E330</f>
        <v>35</v>
      </c>
      <c r="F16" s="73">
        <f>ALL!F330</f>
        <v>3.9849999999999999</v>
      </c>
      <c r="G16" s="73">
        <f>ALL!G330</f>
        <v>4.6849999999999996</v>
      </c>
      <c r="H16" s="27">
        <f>ALL!C330</f>
        <v>3.53</v>
      </c>
      <c r="I16" s="54" t="str">
        <f t="shared" si="1"/>
        <v>Long</v>
      </c>
      <c r="J16" s="89">
        <f t="shared" si="2"/>
        <v>12.322946175637396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5.4521276595744705</v>
      </c>
      <c r="S16" s="25">
        <f t="shared" si="6"/>
        <v>3905.9468085106382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8.0980000000000008</v>
      </c>
      <c r="C17" s="84">
        <f t="shared" si="0"/>
        <v>19.263622974963191</v>
      </c>
      <c r="D17" s="26">
        <f>ALL!D258</f>
        <v>4</v>
      </c>
      <c r="E17" s="26" t="str">
        <f>ALL!E258</f>
        <v>N/A</v>
      </c>
      <c r="F17" s="72">
        <f>ALL!F258</f>
        <v>7.4619999999999997</v>
      </c>
      <c r="G17" s="72" t="str">
        <f>ALL!G258</f>
        <v>N/A</v>
      </c>
      <c r="H17" s="27">
        <f>ALL!C258</f>
        <v>7.202</v>
      </c>
      <c r="I17" s="54" t="str">
        <f t="shared" si="1"/>
        <v>Long</v>
      </c>
      <c r="J17" s="88">
        <f t="shared" si="2"/>
        <v>12.440988614273824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19.263622974963191</v>
      </c>
      <c r="S17" s="29">
        <f t="shared" si="6"/>
        <v>4417.5245949926366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3.55</v>
      </c>
      <c r="C18" s="92">
        <f t="shared" si="0"/>
        <v>-1.6620498614958463</v>
      </c>
      <c r="D18" s="30">
        <f>ALL!D75</f>
        <v>42</v>
      </c>
      <c r="E18" s="30">
        <f>ALL!E75</f>
        <v>25</v>
      </c>
      <c r="F18" s="73">
        <f>ALL!F75</f>
        <v>4</v>
      </c>
      <c r="G18" s="73">
        <f>ALL!G75</f>
        <v>3.67</v>
      </c>
      <c r="H18" s="27">
        <f>ALL!C75</f>
        <v>3.6</v>
      </c>
      <c r="I18" s="54" t="str">
        <f t="shared" si="1"/>
        <v>Short</v>
      </c>
      <c r="J18" s="89">
        <f t="shared" si="2"/>
        <v>-1.3888888888888962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-1.6620498614958463</v>
      </c>
      <c r="S18" s="25">
        <f t="shared" si="6"/>
        <v>3642.4376731301941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23</v>
      </c>
      <c r="C19" s="84">
        <f t="shared" si="0"/>
        <v>21.052631578947366</v>
      </c>
      <c r="D19" s="26">
        <f>ALL!D190</f>
        <v>4</v>
      </c>
      <c r="E19" s="26">
        <f>ALL!E190</f>
        <v>24</v>
      </c>
      <c r="F19" s="72">
        <f>ALL!F190</f>
        <v>22.7</v>
      </c>
      <c r="G19" s="72">
        <f>ALL!G190</f>
        <v>21.8</v>
      </c>
      <c r="H19" s="27">
        <f>ALL!C190</f>
        <v>19.18</v>
      </c>
      <c r="I19" s="54" t="str">
        <f t="shared" si="1"/>
        <v>Long</v>
      </c>
      <c r="J19" s="88">
        <f t="shared" si="2"/>
        <v>19.916579770594371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21.052631578947366</v>
      </c>
      <c r="S19" s="29">
        <f t="shared" si="6"/>
        <v>4483.7894736842109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3.7320000000000002</v>
      </c>
      <c r="C20" s="92">
        <f t="shared" si="0"/>
        <v>8.8046647230320705</v>
      </c>
      <c r="D20" s="30">
        <f>ALL!D112</f>
        <v>4</v>
      </c>
      <c r="E20" s="30" t="str">
        <f>ALL!E112</f>
        <v>N/A</v>
      </c>
      <c r="F20" s="73">
        <f>ALL!F112</f>
        <v>3.492</v>
      </c>
      <c r="G20" s="73" t="str">
        <f>ALL!G112</f>
        <v>N/A</v>
      </c>
      <c r="H20" s="27">
        <f>ALL!C112</f>
        <v>3.3879999999999999</v>
      </c>
      <c r="I20" s="54" t="str">
        <f t="shared" si="1"/>
        <v>Long</v>
      </c>
      <c r="J20" s="89">
        <f t="shared" si="2"/>
        <v>10.153482880755616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8.8046647230320705</v>
      </c>
      <c r="S20" s="25">
        <f t="shared" si="6"/>
        <v>4030.1247813411078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1.9179999999999999</v>
      </c>
      <c r="C21" s="84">
        <f t="shared" si="0"/>
        <v>-3.6180904522613098</v>
      </c>
      <c r="D21" s="26">
        <f>ALL!D341</f>
        <v>1</v>
      </c>
      <c r="E21" s="26">
        <f>ALL!E341</f>
        <v>6</v>
      </c>
      <c r="F21" s="72">
        <f>ALL!F341</f>
        <v>1.9379999999999999</v>
      </c>
      <c r="G21" s="72">
        <f>ALL!G341</f>
        <v>1.85</v>
      </c>
      <c r="H21" s="27">
        <f>ALL!C341</f>
        <v>1.83</v>
      </c>
      <c r="I21" s="54" t="str">
        <f t="shared" si="1"/>
        <v>Long</v>
      </c>
      <c r="J21" s="88">
        <f t="shared" si="2"/>
        <v>4.8087431693988991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-3.6180904522613098</v>
      </c>
      <c r="S21" s="29">
        <f t="shared" si="6"/>
        <v>3569.9859296482409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13.5</v>
      </c>
      <c r="C22" s="92">
        <f t="shared" si="0"/>
        <v>13.445378151260501</v>
      </c>
      <c r="D22" s="30">
        <f>ALL!D49</f>
        <v>1</v>
      </c>
      <c r="E22" s="30">
        <f>ALL!E49</f>
        <v>20</v>
      </c>
      <c r="F22" s="73">
        <f>ALL!F49</f>
        <v>13.66</v>
      </c>
      <c r="G22" s="73">
        <f>ALL!G49</f>
        <v>13.16</v>
      </c>
      <c r="H22" s="27">
        <f>ALL!C49</f>
        <v>12.52</v>
      </c>
      <c r="I22" s="54" t="str">
        <f t="shared" si="1"/>
        <v>Long</v>
      </c>
      <c r="J22" s="89">
        <f t="shared" si="2"/>
        <v>7.827476038338661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13.445378151260501</v>
      </c>
      <c r="S22" s="25">
        <f t="shared" si="6"/>
        <v>4202.0168067226887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19.670000000000002</v>
      </c>
      <c r="C23" s="84">
        <f t="shared" si="0"/>
        <v>31.133333333333347</v>
      </c>
      <c r="D23" s="26">
        <f>ALL!D58</f>
        <v>8</v>
      </c>
      <c r="E23" s="26">
        <f>ALL!E58</f>
        <v>24</v>
      </c>
      <c r="F23" s="72">
        <f>ALL!F58</f>
        <v>18.98</v>
      </c>
      <c r="G23" s="72">
        <f>ALL!G58</f>
        <v>19.7</v>
      </c>
      <c r="H23" s="27">
        <f>ALL!C58</f>
        <v>18.8</v>
      </c>
      <c r="I23" s="54" t="str">
        <f t="shared" si="1"/>
        <v>Long</v>
      </c>
      <c r="J23" s="88">
        <f t="shared" si="2"/>
        <v>4.6276595744680904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31.133333333333347</v>
      </c>
      <c r="S23" s="29">
        <f t="shared" si="6"/>
        <v>4857.1786666666676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38.799999999999997</v>
      </c>
      <c r="C24" s="92">
        <f t="shared" si="0"/>
        <v>52.635719905586129</v>
      </c>
      <c r="D24" s="30">
        <f>ALL!D143</f>
        <v>3</v>
      </c>
      <c r="E24" s="30">
        <f>ALL!E143</f>
        <v>24</v>
      </c>
      <c r="F24" s="73">
        <f>ALL!F143</f>
        <v>35.479999999999997</v>
      </c>
      <c r="G24" s="73">
        <f>ALL!G143</f>
        <v>32.26</v>
      </c>
      <c r="H24" s="27">
        <f>ALL!C143</f>
        <v>32.020000000000003</v>
      </c>
      <c r="I24" s="54" t="str">
        <f t="shared" si="1"/>
        <v>Long</v>
      </c>
      <c r="J24" s="89">
        <f t="shared" si="2"/>
        <v>21.174266083697667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52.635719905586129</v>
      </c>
      <c r="S24" s="25">
        <f t="shared" si="6"/>
        <v>5653.6270653029096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14.28</v>
      </c>
      <c r="C25" s="84">
        <f t="shared" si="0"/>
        <v>9.8461538461538414</v>
      </c>
      <c r="D25" s="26">
        <f>ALL!D109</f>
        <v>1</v>
      </c>
      <c r="E25" s="26">
        <f>ALL!E109</f>
        <v>35</v>
      </c>
      <c r="F25" s="72">
        <f>ALL!F109</f>
        <v>14.91</v>
      </c>
      <c r="G25" s="72">
        <f>ALL!G109</f>
        <v>14.56</v>
      </c>
      <c r="H25" s="27">
        <f>ALL!C109</f>
        <v>13.015000000000001</v>
      </c>
      <c r="I25" s="54" t="str">
        <f t="shared" si="1"/>
        <v>Long</v>
      </c>
      <c r="J25" s="88">
        <f t="shared" si="2"/>
        <v>9.7195543603534293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9.8461538461538414</v>
      </c>
      <c r="S25" s="29">
        <f t="shared" si="6"/>
        <v>4068.7015384615379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1.42</v>
      </c>
      <c r="C26" s="92">
        <f t="shared" si="0"/>
        <v>46.391752577319586</v>
      </c>
      <c r="D26" s="30">
        <f>ALL!D195</f>
        <v>2</v>
      </c>
      <c r="E26" s="30">
        <f>ALL!E195</f>
        <v>25</v>
      </c>
      <c r="F26" s="73">
        <f>ALL!F195</f>
        <v>1.284</v>
      </c>
      <c r="G26" s="73">
        <f>ALL!G195</f>
        <v>1.27</v>
      </c>
      <c r="H26" s="27">
        <f>ALL!C195</f>
        <v>1.06</v>
      </c>
      <c r="I26" s="54" t="str">
        <f t="shared" si="1"/>
        <v>Long</v>
      </c>
      <c r="J26" s="89">
        <f t="shared" si="2"/>
        <v>33.962264150943383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46.391752577319586</v>
      </c>
      <c r="S26" s="25">
        <f t="shared" si="6"/>
        <v>5422.350515463917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0,959</v>
      </c>
      <c r="C27" s="84">
        <f t="shared" si="0"/>
        <v>-9.5283018867924607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 t="str">
        <f>ALL!C346</f>
        <v>0,948</v>
      </c>
      <c r="I27" s="54" t="str">
        <f t="shared" si="1"/>
        <v>Long</v>
      </c>
      <c r="J27" s="88">
        <f t="shared" si="2"/>
        <v>1.1603375527426172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-9.5283018867924607</v>
      </c>
      <c r="S27" s="29">
        <f t="shared" si="6"/>
        <v>3351.0716981132073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3.85</v>
      </c>
      <c r="C28" s="92">
        <f t="shared" si="0"/>
        <v>-4.7029702970297018</v>
      </c>
      <c r="D28" s="30">
        <f>ALL!D267</f>
        <v>1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3.59</v>
      </c>
      <c r="I28" s="54" t="str">
        <f t="shared" si="1"/>
        <v>Long</v>
      </c>
      <c r="J28" s="89">
        <f t="shared" si="2"/>
        <v>7.2423398328690878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-4.7029702970297018</v>
      </c>
      <c r="S28" s="25">
        <f t="shared" si="6"/>
        <v>3529.8019801980195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1.0900000000000001</v>
      </c>
      <c r="C29" s="84">
        <f t="shared" si="0"/>
        <v>-32.044887780548628</v>
      </c>
      <c r="D29" s="128">
        <f>ALL!D345</f>
        <v>11</v>
      </c>
      <c r="E29" s="128">
        <f>ALL!E345</f>
        <v>7</v>
      </c>
      <c r="F29" s="72">
        <f>ALL!F345</f>
        <v>1.4</v>
      </c>
      <c r="G29" s="72">
        <f>ALL!G345</f>
        <v>1.19</v>
      </c>
      <c r="H29" s="126">
        <f>ALL!C345</f>
        <v>1.208</v>
      </c>
      <c r="I29" s="54" t="str">
        <f t="shared" si="1"/>
        <v>Short</v>
      </c>
      <c r="J29" s="88">
        <f t="shared" si="2"/>
        <v>-9.7682119205297919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-32.044887780548628</v>
      </c>
      <c r="S29" s="29">
        <f t="shared" si="6"/>
        <v>2517.057356608479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10.67</v>
      </c>
      <c r="C30" s="92">
        <f t="shared" si="0"/>
        <v>-0.65176908752328011</v>
      </c>
      <c r="D30" s="127" t="str">
        <f>ALL!D343</f>
        <v>N/A</v>
      </c>
      <c r="E30" s="127">
        <f>ALL!E343</f>
        <v>25</v>
      </c>
      <c r="F30" s="73" t="str">
        <f>ALL!F343</f>
        <v>N/A</v>
      </c>
      <c r="G30" s="73">
        <f>ALL!G343</f>
        <v>10.76</v>
      </c>
      <c r="H30" s="126">
        <f>ALL!C343</f>
        <v>10.98</v>
      </c>
      <c r="I30" s="124" t="str">
        <f t="shared" si="1"/>
        <v>Short</v>
      </c>
      <c r="J30" s="89">
        <f t="shared" si="2"/>
        <v>-2.8233151183970899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-0.65176908752328011</v>
      </c>
      <c r="S30" s="25">
        <f t="shared" si="6"/>
        <v>3679.8584729981376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3.6616156264189104</v>
      </c>
      <c r="S31" s="76">
        <f>SUM(S4:S30)</f>
        <v>103669.90855566906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98.863621913310581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3.6616156264189104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2225.7399999999998</v>
      </c>
      <c r="C36" s="5">
        <f>((B36-K36)/K36)*100</f>
        <v>4.9471381377420878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5663.9102000000003</v>
      </c>
      <c r="C37" s="5">
        <f>((B37-K37)/K37)*100</f>
        <v>5.7917433726557759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2531.1201000000001</v>
      </c>
      <c r="C38" s="5">
        <f>((B38-K38)/K38)*100</f>
        <v>9.2521096181321454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2707.99</v>
      </c>
      <c r="C39" s="5">
        <f>((B39-K39)/K39)*100</f>
        <v>-3.848219379974255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5.55</v>
      </c>
      <c r="C4" s="56">
        <f t="shared" ref="C4:C23" si="0">((B4-K4)/K4)*100</f>
        <v>901.8050541516244</v>
      </c>
      <c r="D4" s="55">
        <f>ALL!D5</f>
        <v>2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4.7</v>
      </c>
      <c r="I4" s="55" t="str">
        <f t="shared" ref="I4:I23" si="1">IF(B4&gt;H4,"Long","Short")</f>
        <v>Long</v>
      </c>
      <c r="J4" s="56">
        <f t="shared" ref="J4:J23" si="2">((B4-H4)/H4)*100</f>
        <v>18.085106382978715</v>
      </c>
      <c r="K4" s="57">
        <v>0.55400000000000005</v>
      </c>
      <c r="L4" s="50"/>
      <c r="M4" s="45">
        <f>C27/100</f>
        <v>1401.406183454251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3.7320000000000002</v>
      </c>
      <c r="C5" s="59">
        <f t="shared" si="0"/>
        <v>364.17910447761193</v>
      </c>
      <c r="D5" s="58">
        <f>ALL!D112</f>
        <v>4</v>
      </c>
      <c r="E5" s="58" t="str">
        <f>ALL!E112</f>
        <v>N/A</v>
      </c>
      <c r="F5" s="58">
        <f>ALL!F112</f>
        <v>3.492</v>
      </c>
      <c r="G5" s="58" t="str">
        <f>ALL!G112</f>
        <v>N/A</v>
      </c>
      <c r="H5" s="58">
        <f>ALL!C112</f>
        <v>3.3879999999999999</v>
      </c>
      <c r="I5" s="60" t="str">
        <f t="shared" si="1"/>
        <v>Long</v>
      </c>
      <c r="J5" s="61">
        <f t="shared" si="2"/>
        <v>10.153482880755616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12.52</v>
      </c>
      <c r="C7" s="59">
        <f t="shared" si="0"/>
        <v>2745.4545454545455</v>
      </c>
      <c r="D7" s="58">
        <f>ALL!D39</f>
        <v>37</v>
      </c>
      <c r="E7" s="58">
        <f>ALL!E29</f>
        <v>33</v>
      </c>
      <c r="F7" s="58">
        <f>ALL!F29</f>
        <v>12.81</v>
      </c>
      <c r="G7" s="58">
        <f>ALL!G29</f>
        <v>14.2</v>
      </c>
      <c r="H7" s="58">
        <f>ALL!C29</f>
        <v>11.8</v>
      </c>
      <c r="I7" s="60" t="str">
        <f t="shared" si="1"/>
        <v>Long</v>
      </c>
      <c r="J7" s="61">
        <f t="shared" si="2"/>
        <v>6.1016949152542272</v>
      </c>
      <c r="K7" s="62">
        <v>0.44</v>
      </c>
      <c r="L7" s="50"/>
      <c r="M7" s="143">
        <f>-N4+M4</f>
        <v>1402.4058154956947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19.670000000000002</v>
      </c>
      <c r="C8" s="63">
        <f t="shared" si="0"/>
        <v>4041.0526315789475</v>
      </c>
      <c r="D8" s="60">
        <f>ALL!D58</f>
        <v>8</v>
      </c>
      <c r="E8" s="60">
        <f>ALL!E58</f>
        <v>24</v>
      </c>
      <c r="F8" s="60">
        <f>ALL!F58</f>
        <v>18.98</v>
      </c>
      <c r="G8" s="60">
        <f>ALL!G58</f>
        <v>19.7</v>
      </c>
      <c r="H8" s="60">
        <f>ALL!C58</f>
        <v>18.8</v>
      </c>
      <c r="I8" s="60" t="str">
        <f t="shared" si="1"/>
        <v>Long</v>
      </c>
      <c r="J8" s="64">
        <f t="shared" si="2"/>
        <v>4.6276595744680904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19.29</v>
      </c>
      <c r="C9" s="59">
        <f t="shared" si="0"/>
        <v>1407.0312499999998</v>
      </c>
      <c r="D9" s="58">
        <f>ALL!D64</f>
        <v>2</v>
      </c>
      <c r="E9" s="58">
        <f>ALL!E64</f>
        <v>7</v>
      </c>
      <c r="F9" s="58">
        <f>ALL!F64</f>
        <v>18.98</v>
      </c>
      <c r="G9" s="58">
        <f>ALL!G64</f>
        <v>17.5</v>
      </c>
      <c r="H9" s="58">
        <f>ALL!C64</f>
        <v>17.2</v>
      </c>
      <c r="I9" s="60" t="str">
        <f t="shared" si="1"/>
        <v>Long</v>
      </c>
      <c r="J9" s="61">
        <f t="shared" si="2"/>
        <v>12.151162790697674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50</v>
      </c>
      <c r="C11" s="59">
        <f t="shared" si="0"/>
        <v>4950.5050505050503</v>
      </c>
      <c r="D11" s="58">
        <f>ALL!D80</f>
        <v>1</v>
      </c>
      <c r="E11" s="58">
        <f>ALL!E80</f>
        <v>13</v>
      </c>
      <c r="F11" s="58">
        <f>ALL!F80</f>
        <v>50.7</v>
      </c>
      <c r="G11" s="58">
        <f>ALL!G80</f>
        <v>51.3</v>
      </c>
      <c r="H11" s="58">
        <f>ALL!C80</f>
        <v>47.98</v>
      </c>
      <c r="I11" s="60" t="str">
        <f t="shared" si="1"/>
        <v>Long</v>
      </c>
      <c r="J11" s="61">
        <f t="shared" si="2"/>
        <v>4.2100875364735373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1.35</v>
      </c>
      <c r="C12" s="63">
        <f t="shared" si="0"/>
        <v>42.706131078224118</v>
      </c>
      <c r="D12" s="60">
        <f>ALL!D35</f>
        <v>1</v>
      </c>
      <c r="E12" s="60">
        <f>ALL!E35</f>
        <v>38</v>
      </c>
      <c r="F12" s="60">
        <f>ALL!F35</f>
        <v>1.35</v>
      </c>
      <c r="G12" s="60">
        <f>ALL!G35</f>
        <v>1.3</v>
      </c>
      <c r="H12" s="60">
        <f>ALL!C35</f>
        <v>1.25</v>
      </c>
      <c r="I12" s="60" t="str">
        <f t="shared" si="1"/>
        <v>Long</v>
      </c>
      <c r="J12" s="64">
        <f t="shared" si="2"/>
        <v>8.0000000000000071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1.274</v>
      </c>
      <c r="C20" s="63">
        <f t="shared" si="0"/>
        <v>1331.4606741573036</v>
      </c>
      <c r="D20" s="60">
        <f>ALL!D94</f>
        <v>19</v>
      </c>
      <c r="E20" s="60">
        <f>ALL!E94</f>
        <v>6</v>
      </c>
      <c r="F20" s="60">
        <f>ALL!F94</f>
        <v>1.28</v>
      </c>
      <c r="G20" s="60">
        <f>ALL!G94</f>
        <v>1.1919999999999999</v>
      </c>
      <c r="H20" s="60">
        <f>ALL!C94</f>
        <v>1.3240000000000001</v>
      </c>
      <c r="I20" s="60" t="str">
        <f t="shared" si="1"/>
        <v>Short</v>
      </c>
      <c r="J20" s="64">
        <f t="shared" si="2"/>
        <v>-3.776435045317224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8.06</v>
      </c>
      <c r="C23" s="67">
        <f t="shared" si="0"/>
        <v>58.661417322834652</v>
      </c>
      <c r="D23" s="66">
        <f>ALL!D69</f>
        <v>49</v>
      </c>
      <c r="E23" s="66">
        <f>ALL!E69</f>
        <v>28</v>
      </c>
      <c r="F23" s="66">
        <f>ALL!F69</f>
        <v>2.44</v>
      </c>
      <c r="G23" s="66">
        <f>ALL!G69</f>
        <v>2.2599999999999998</v>
      </c>
      <c r="H23" s="66">
        <f>ALL!C69</f>
        <v>2.04</v>
      </c>
      <c r="I23" s="68" t="str">
        <f t="shared" si="1"/>
        <v>Long</v>
      </c>
      <c r="J23" s="69">
        <f t="shared" si="2"/>
        <v>295.0980392156863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2802812.3669085023</v>
      </c>
    </row>
    <row r="27" spans="1:17" ht="13.5" customHeight="1" thickBot="1" x14ac:dyDescent="0.25">
      <c r="A27" s="40" t="s">
        <v>54</v>
      </c>
      <c r="B27" s="41"/>
      <c r="C27" s="42">
        <f>C26/20</f>
        <v>140140.61834542511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325" activePane="bottomLeft" state="frozen"/>
      <selection pane="bottomLeft" activeCell="O67" sqref="O6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46125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5.55</v>
      </c>
      <c r="C5">
        <f t="shared" ref="C5:C68" si="1">VLOOKUP($A5,$N$5:$U$375,3,FALSE)</f>
        <v>4.7</v>
      </c>
      <c r="D5">
        <f t="shared" ref="D5:D68" si="2">VLOOKUP($A5,$N$5:$U$375,4,FALSE)</f>
        <v>2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5.55</v>
      </c>
      <c r="P5" s="93">
        <v>4.7</v>
      </c>
      <c r="Q5" s="93">
        <v>2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3.0449999999999999</v>
      </c>
      <c r="C7">
        <f t="shared" si="1"/>
        <v>3.13</v>
      </c>
      <c r="D7">
        <f t="shared" si="2"/>
        <v>14</v>
      </c>
      <c r="E7">
        <f t="shared" si="3"/>
        <v>7</v>
      </c>
      <c r="F7">
        <f t="shared" si="4"/>
        <v>3.15</v>
      </c>
      <c r="G7">
        <f t="shared" si="5"/>
        <v>2.84</v>
      </c>
      <c r="H7" s="104" t="str">
        <f t="shared" si="6"/>
        <v>Short</v>
      </c>
      <c r="N7" s="93" t="s">
        <v>126</v>
      </c>
      <c r="O7" s="93">
        <v>3.0449999999999999</v>
      </c>
      <c r="P7" s="93">
        <v>3.13</v>
      </c>
      <c r="Q7" s="93">
        <v>14</v>
      </c>
      <c r="R7" s="93">
        <v>7</v>
      </c>
      <c r="S7" s="93">
        <v>3.15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0.45900000000000002</v>
      </c>
      <c r="C8">
        <f t="shared" si="1"/>
        <v>0.45100000000000001</v>
      </c>
      <c r="D8">
        <f t="shared" si="2"/>
        <v>22</v>
      </c>
      <c r="E8" t="str">
        <f t="shared" si="3"/>
        <v>N/A</v>
      </c>
      <c r="F8">
        <f t="shared" si="4"/>
        <v>0.45200000000000001</v>
      </c>
      <c r="G8" t="str">
        <f t="shared" si="5"/>
        <v>N/A</v>
      </c>
      <c r="H8" s="104" t="str">
        <f t="shared" si="6"/>
        <v>Long</v>
      </c>
      <c r="N8" s="93" t="s">
        <v>127</v>
      </c>
      <c r="O8" s="93">
        <v>0.45900000000000002</v>
      </c>
      <c r="P8" s="93">
        <v>0.45100000000000001</v>
      </c>
      <c r="Q8" s="93">
        <v>22</v>
      </c>
      <c r="R8" s="93" t="s">
        <v>121</v>
      </c>
      <c r="S8" s="93">
        <v>0.45200000000000001</v>
      </c>
      <c r="T8" s="93" t="s">
        <v>121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6.7</v>
      </c>
      <c r="P10" s="93">
        <v>6.93</v>
      </c>
      <c r="Q10" s="93">
        <v>19</v>
      </c>
      <c r="R10" s="93">
        <v>6</v>
      </c>
      <c r="S10" s="93">
        <v>7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3.02</v>
      </c>
      <c r="P13" s="93">
        <v>2.8</v>
      </c>
      <c r="Q13" s="93">
        <v>1</v>
      </c>
      <c r="R13" s="93">
        <v>24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3.64</v>
      </c>
      <c r="C16">
        <f t="shared" si="1"/>
        <v>3.21</v>
      </c>
      <c r="D16">
        <f t="shared" si="2"/>
        <v>4</v>
      </c>
      <c r="E16">
        <f t="shared" si="3"/>
        <v>36</v>
      </c>
      <c r="F16">
        <f t="shared" si="4"/>
        <v>3.351</v>
      </c>
      <c r="G16">
        <f t="shared" si="5"/>
        <v>3.9990000000000001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10.039999999999999</v>
      </c>
      <c r="P18" s="93">
        <v>9.7100000000000009</v>
      </c>
      <c r="Q18" s="93">
        <v>1</v>
      </c>
      <c r="R18" s="93">
        <v>24</v>
      </c>
      <c r="S18" s="93">
        <v>10.26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5.88</v>
      </c>
      <c r="C20">
        <f t="shared" si="1"/>
        <v>5.4</v>
      </c>
      <c r="D20">
        <f t="shared" si="2"/>
        <v>19</v>
      </c>
      <c r="E20">
        <f t="shared" si="3"/>
        <v>25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5.88</v>
      </c>
      <c r="P23" s="93">
        <v>5.4</v>
      </c>
      <c r="Q23" s="93">
        <v>19</v>
      </c>
      <c r="R23" s="93">
        <v>25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8.26</v>
      </c>
      <c r="C24">
        <f t="shared" si="1"/>
        <v>8.9600000000000009</v>
      </c>
      <c r="D24" t="str">
        <f t="shared" si="2"/>
        <v>N/A</v>
      </c>
      <c r="E24">
        <f t="shared" si="3"/>
        <v>24</v>
      </c>
      <c r="F24" t="str">
        <f t="shared" si="4"/>
        <v>N/A</v>
      </c>
      <c r="G24">
        <f t="shared" si="5"/>
        <v>8.6</v>
      </c>
      <c r="H24" s="104" t="str">
        <f t="shared" si="6"/>
        <v>Short</v>
      </c>
      <c r="N24" s="93" t="s">
        <v>143</v>
      </c>
      <c r="O24" s="93">
        <v>3.64</v>
      </c>
      <c r="P24" s="93">
        <v>3.21</v>
      </c>
      <c r="Q24" s="93">
        <v>4</v>
      </c>
      <c r="R24" s="93">
        <v>36</v>
      </c>
      <c r="S24" s="93">
        <v>3.351</v>
      </c>
      <c r="T24" s="93">
        <v>3.9990000000000001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8.26</v>
      </c>
      <c r="P28" s="93">
        <v>8.9600000000000009</v>
      </c>
      <c r="Q28" s="93" t="s">
        <v>121</v>
      </c>
      <c r="R28" s="93">
        <v>24</v>
      </c>
      <c r="S28" s="93" t="s">
        <v>121</v>
      </c>
      <c r="T28" s="93">
        <v>8.6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12.52</v>
      </c>
      <c r="C29">
        <f t="shared" si="1"/>
        <v>11.8</v>
      </c>
      <c r="D29">
        <f t="shared" si="2"/>
        <v>1</v>
      </c>
      <c r="E29">
        <f t="shared" si="3"/>
        <v>33</v>
      </c>
      <c r="F29">
        <f t="shared" si="4"/>
        <v>12.81</v>
      </c>
      <c r="G29">
        <f t="shared" si="5"/>
        <v>14.2</v>
      </c>
      <c r="H29" s="104" t="str">
        <f t="shared" si="6"/>
        <v>Long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4.05</v>
      </c>
      <c r="C31">
        <f t="shared" si="1"/>
        <v>3.7</v>
      </c>
      <c r="D31">
        <f t="shared" si="2"/>
        <v>4</v>
      </c>
      <c r="E31">
        <f t="shared" si="3"/>
        <v>25</v>
      </c>
      <c r="F31">
        <f t="shared" si="4"/>
        <v>3.92</v>
      </c>
      <c r="G31">
        <f t="shared" si="5"/>
        <v>3.91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7.28</v>
      </c>
      <c r="C32">
        <f t="shared" si="1"/>
        <v>7.3</v>
      </c>
      <c r="D32" t="str">
        <f t="shared" si="2"/>
        <v>N/A</v>
      </c>
      <c r="E32">
        <f t="shared" si="3"/>
        <v>40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12.52</v>
      </c>
      <c r="P33" s="93">
        <v>11.8</v>
      </c>
      <c r="Q33" s="93">
        <v>1</v>
      </c>
      <c r="R33" s="93">
        <v>33</v>
      </c>
      <c r="S33" s="93">
        <v>12.81</v>
      </c>
      <c r="T33" s="93">
        <v>14.2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1.35</v>
      </c>
      <c r="C35">
        <f t="shared" si="1"/>
        <v>1.25</v>
      </c>
      <c r="D35">
        <f t="shared" si="2"/>
        <v>1</v>
      </c>
      <c r="E35">
        <f t="shared" si="3"/>
        <v>38</v>
      </c>
      <c r="F35">
        <f t="shared" si="4"/>
        <v>1.35</v>
      </c>
      <c r="G35">
        <f t="shared" si="5"/>
        <v>1.3</v>
      </c>
      <c r="H35" s="104" t="str">
        <f t="shared" si="6"/>
        <v>Long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4.05</v>
      </c>
      <c r="P37" s="93">
        <v>3.7</v>
      </c>
      <c r="Q37" s="93">
        <v>4</v>
      </c>
      <c r="R37" s="93">
        <v>25</v>
      </c>
      <c r="S37" s="93">
        <v>3.92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7.28</v>
      </c>
      <c r="P38" s="93">
        <v>7.3</v>
      </c>
      <c r="Q38" s="93" t="s">
        <v>121</v>
      </c>
      <c r="R38" s="93">
        <v>40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19.8</v>
      </c>
      <c r="C39">
        <f t="shared" si="1"/>
        <v>17.100000000000001</v>
      </c>
      <c r="D39">
        <f t="shared" si="2"/>
        <v>37</v>
      </c>
      <c r="E39" t="str">
        <f t="shared" si="3"/>
        <v>N/A</v>
      </c>
      <c r="F39">
        <f t="shared" si="4"/>
        <v>14.4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1.35</v>
      </c>
      <c r="P41" s="93">
        <v>1.25</v>
      </c>
      <c r="Q41" s="93">
        <v>1</v>
      </c>
      <c r="R41" s="93">
        <v>38</v>
      </c>
      <c r="S41" s="93">
        <v>1.35</v>
      </c>
      <c r="T41" s="93">
        <v>1.3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1.61</v>
      </c>
      <c r="C42">
        <f t="shared" si="1"/>
        <v>1.635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2719.55</v>
      </c>
      <c r="P43" s="93">
        <v>2363.54</v>
      </c>
      <c r="Q43" s="93">
        <v>0</v>
      </c>
      <c r="R43" s="93">
        <v>32</v>
      </c>
      <c r="S43" s="93">
        <v>2719.55</v>
      </c>
      <c r="T43" s="93">
        <v>2719.1399000000001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2339.6298999999999</v>
      </c>
      <c r="P44" s="93">
        <v>2212.5700999999999</v>
      </c>
      <c r="Q44" s="93">
        <v>0</v>
      </c>
      <c r="R44" s="93" t="s">
        <v>121</v>
      </c>
      <c r="S44" s="93">
        <v>2339.6298999999999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19.8</v>
      </c>
      <c r="P47" s="93">
        <v>17.100000000000001</v>
      </c>
      <c r="Q47" s="93">
        <v>37</v>
      </c>
      <c r="R47" s="93" t="s">
        <v>121</v>
      </c>
      <c r="S47" s="93">
        <v>14.4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7.35</v>
      </c>
      <c r="C48">
        <f t="shared" si="1"/>
        <v>7.8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04" t="str">
        <f t="shared" si="8"/>
        <v>Short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13.5</v>
      </c>
      <c r="C49">
        <f t="shared" si="1"/>
        <v>12.52</v>
      </c>
      <c r="D49">
        <f t="shared" si="2"/>
        <v>1</v>
      </c>
      <c r="E49">
        <f t="shared" si="3"/>
        <v>20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1.6180000000000001</v>
      </c>
      <c r="C50">
        <f t="shared" si="1"/>
        <v>1.49</v>
      </c>
      <c r="D50">
        <f t="shared" si="2"/>
        <v>1</v>
      </c>
      <c r="E50" t="str">
        <f t="shared" si="3"/>
        <v>N/A</v>
      </c>
      <c r="F50">
        <f t="shared" si="4"/>
        <v>1.6180000000000001</v>
      </c>
      <c r="G50" t="str">
        <f t="shared" si="5"/>
        <v>N/A</v>
      </c>
      <c r="H50" s="104" t="str">
        <f t="shared" si="8"/>
        <v>Long</v>
      </c>
      <c r="N50" s="93" t="s">
        <v>193</v>
      </c>
      <c r="O50" s="93">
        <v>1.61</v>
      </c>
      <c r="P50" s="93">
        <v>1.635</v>
      </c>
      <c r="Q50" s="93" t="s">
        <v>121</v>
      </c>
      <c r="R50" s="93" t="s">
        <v>121</v>
      </c>
      <c r="S50" s="93" t="s">
        <v>121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2.67</v>
      </c>
      <c r="C51">
        <f t="shared" si="1"/>
        <v>2.42</v>
      </c>
      <c r="D51">
        <f t="shared" si="2"/>
        <v>1</v>
      </c>
      <c r="E51">
        <f t="shared" si="3"/>
        <v>6</v>
      </c>
      <c r="F51">
        <f t="shared" si="4"/>
        <v>2.6850000000000001</v>
      </c>
      <c r="G51">
        <f t="shared" si="5"/>
        <v>2.4300000000000002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2.14</v>
      </c>
      <c r="C55">
        <f t="shared" si="1"/>
        <v>2</v>
      </c>
      <c r="D55">
        <f t="shared" si="2"/>
        <v>0</v>
      </c>
      <c r="E55" t="str">
        <f t="shared" si="3"/>
        <v>N/A</v>
      </c>
      <c r="F55">
        <f t="shared" si="4"/>
        <v>2.14</v>
      </c>
      <c r="G55" t="str">
        <f t="shared" si="5"/>
        <v>N/A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7.35</v>
      </c>
      <c r="P56" s="93">
        <v>7.8</v>
      </c>
      <c r="Q56" s="93" t="s">
        <v>121</v>
      </c>
      <c r="R56" s="93" t="s">
        <v>121</v>
      </c>
      <c r="S56" s="93" t="s">
        <v>121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13.5</v>
      </c>
      <c r="P57" s="93">
        <v>12.52</v>
      </c>
      <c r="Q57" s="93">
        <v>1</v>
      </c>
      <c r="R57" s="93">
        <v>20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19.670000000000002</v>
      </c>
      <c r="C58">
        <f t="shared" si="1"/>
        <v>18.8</v>
      </c>
      <c r="D58">
        <f t="shared" si="2"/>
        <v>8</v>
      </c>
      <c r="E58">
        <f t="shared" si="3"/>
        <v>24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1.6180000000000001</v>
      </c>
      <c r="P58" s="93">
        <v>1.49</v>
      </c>
      <c r="Q58" s="93">
        <v>1</v>
      </c>
      <c r="R58" s="93" t="s">
        <v>121</v>
      </c>
      <c r="S58" s="93">
        <v>1.6180000000000001</v>
      </c>
      <c r="T58" s="93" t="s">
        <v>121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7</v>
      </c>
      <c r="C59">
        <f t="shared" si="1"/>
        <v>6.55</v>
      </c>
      <c r="D59">
        <f t="shared" si="2"/>
        <v>6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2.67</v>
      </c>
      <c r="P59" s="93">
        <v>2.42</v>
      </c>
      <c r="Q59" s="93">
        <v>1</v>
      </c>
      <c r="R59" s="93">
        <v>6</v>
      </c>
      <c r="S59" s="93">
        <v>2.6850000000000001</v>
      </c>
      <c r="T59" s="93">
        <v>2.4300000000000002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6.08</v>
      </c>
      <c r="C60">
        <f t="shared" si="1"/>
        <v>6.3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Short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8.8000000000000007</v>
      </c>
      <c r="P63" s="93">
        <v>8.36</v>
      </c>
      <c r="Q63" s="93">
        <v>1</v>
      </c>
      <c r="R63" s="93">
        <v>25</v>
      </c>
      <c r="S63" s="93">
        <v>9.07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19.29</v>
      </c>
      <c r="C64">
        <f t="shared" si="1"/>
        <v>17.2</v>
      </c>
      <c r="D64">
        <f t="shared" si="2"/>
        <v>2</v>
      </c>
      <c r="E64">
        <f t="shared" si="3"/>
        <v>7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2.14</v>
      </c>
      <c r="P64" s="93">
        <v>2</v>
      </c>
      <c r="Q64" s="93">
        <v>0</v>
      </c>
      <c r="R64" s="93" t="s">
        <v>121</v>
      </c>
      <c r="S64" s="93">
        <v>2.14</v>
      </c>
      <c r="T64" s="93" t="s">
        <v>121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 t="s">
        <v>1083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19.670000000000002</v>
      </c>
      <c r="P68" s="93">
        <v>18.8</v>
      </c>
      <c r="Q68" s="93">
        <v>8</v>
      </c>
      <c r="R68" s="93">
        <v>24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1.94</v>
      </c>
      <c r="C69">
        <f t="shared" ref="C69:C132" si="10">VLOOKUP($A69,$N$5:$U$375,3,FALSE)</f>
        <v>2.04</v>
      </c>
      <c r="D69">
        <f t="shared" ref="D69:D132" si="11">VLOOKUP($A69,$N$5:$U$375,4,FALSE)</f>
        <v>49</v>
      </c>
      <c r="E69">
        <f t="shared" ref="E69:E132" si="12">VLOOKUP($A69,$N$5:$U$375,5,FALSE)</f>
        <v>28</v>
      </c>
      <c r="F69">
        <f t="shared" ref="F69:F132" si="13">VLOOKUP($A69,$N$5:$U$375,6,FALSE)</f>
        <v>2.44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Short</v>
      </c>
      <c r="N69" s="93" t="s">
        <v>223</v>
      </c>
      <c r="O69" s="93">
        <v>7</v>
      </c>
      <c r="P69" s="93">
        <v>6.55</v>
      </c>
      <c r="Q69" s="93">
        <v>6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1.0900000000000001</v>
      </c>
      <c r="P70" s="93">
        <v>1.208</v>
      </c>
      <c r="Q70" s="93">
        <v>11</v>
      </c>
      <c r="R70" s="93">
        <v>7</v>
      </c>
      <c r="S70" s="93">
        <v>1.4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0.32700000000000001</v>
      </c>
      <c r="C71">
        <f t="shared" si="10"/>
        <v>0.32900000000000001</v>
      </c>
      <c r="D71">
        <f t="shared" si="11"/>
        <v>14</v>
      </c>
      <c r="E71">
        <f t="shared" si="12"/>
        <v>6</v>
      </c>
      <c r="F71">
        <f t="shared" si="13"/>
        <v>0.32400000000000001</v>
      </c>
      <c r="G71">
        <f t="shared" si="14"/>
        <v>0.309</v>
      </c>
      <c r="H71" s="104" t="str">
        <f t="shared" si="15"/>
        <v>Short</v>
      </c>
      <c r="N71" s="93" t="s">
        <v>243</v>
      </c>
      <c r="O71" s="93">
        <v>10.67</v>
      </c>
      <c r="P71" s="93">
        <v>10.98</v>
      </c>
      <c r="Q71" s="93" t="s">
        <v>121</v>
      </c>
      <c r="R71" s="93">
        <v>25</v>
      </c>
      <c r="S71" s="93" t="s">
        <v>121</v>
      </c>
      <c r="T71" s="93">
        <v>10.76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6.08</v>
      </c>
      <c r="P72" s="93">
        <v>6.3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3.55</v>
      </c>
      <c r="C75">
        <f t="shared" si="10"/>
        <v>3.6</v>
      </c>
      <c r="D75">
        <f t="shared" si="11"/>
        <v>42</v>
      </c>
      <c r="E75">
        <f t="shared" si="12"/>
        <v>25</v>
      </c>
      <c r="F75">
        <f t="shared" si="13"/>
        <v>4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17909.75</v>
      </c>
      <c r="P76" s="93">
        <v>16668.75</v>
      </c>
      <c r="Q76" s="93">
        <v>0</v>
      </c>
      <c r="R76" s="93">
        <v>38</v>
      </c>
      <c r="S76" s="93">
        <v>17909.75</v>
      </c>
      <c r="T76" s="93">
        <v>19651.949199999999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19.29</v>
      </c>
      <c r="P78" s="93">
        <v>17.2</v>
      </c>
      <c r="Q78" s="93">
        <v>2</v>
      </c>
      <c r="R78" s="93">
        <v>7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12.7</v>
      </c>
      <c r="P79" s="93">
        <v>12.9</v>
      </c>
      <c r="Q79" s="93" t="s">
        <v>121</v>
      </c>
      <c r="R79" s="93">
        <v>31</v>
      </c>
      <c r="S79" s="93" t="s">
        <v>121</v>
      </c>
      <c r="T79" s="93">
        <v>12.25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50</v>
      </c>
      <c r="C80">
        <f t="shared" si="10"/>
        <v>47.98</v>
      </c>
      <c r="D80">
        <f t="shared" si="11"/>
        <v>1</v>
      </c>
      <c r="E80">
        <f t="shared" si="12"/>
        <v>13</v>
      </c>
      <c r="F80">
        <f t="shared" si="13"/>
        <v>50.7</v>
      </c>
      <c r="G80">
        <f t="shared" si="14"/>
        <v>51.3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3.66</v>
      </c>
      <c r="C83">
        <f t="shared" si="10"/>
        <v>3.4649999999999999</v>
      </c>
      <c r="D83">
        <f t="shared" si="11"/>
        <v>1</v>
      </c>
      <c r="E83">
        <f t="shared" si="12"/>
        <v>31</v>
      </c>
      <c r="F83">
        <f t="shared" si="13"/>
        <v>3.73</v>
      </c>
      <c r="G83">
        <f t="shared" si="14"/>
        <v>4.125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1.94</v>
      </c>
      <c r="P84" s="93">
        <v>2.04</v>
      </c>
      <c r="Q84" s="93">
        <v>49</v>
      </c>
      <c r="R84" s="93">
        <v>28</v>
      </c>
      <c r="S84" s="93">
        <v>2.44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5.3</v>
      </c>
      <c r="C86">
        <f t="shared" si="10"/>
        <v>5</v>
      </c>
      <c r="D86">
        <f t="shared" si="11"/>
        <v>14</v>
      </c>
      <c r="E86">
        <f t="shared" si="12"/>
        <v>24</v>
      </c>
      <c r="F86">
        <f t="shared" si="13"/>
        <v>5.6</v>
      </c>
      <c r="G86">
        <f t="shared" si="14"/>
        <v>5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0.32700000000000001</v>
      </c>
      <c r="P87" s="93">
        <v>0.32900000000000001</v>
      </c>
      <c r="Q87" s="93">
        <v>14</v>
      </c>
      <c r="R87" s="93">
        <v>6</v>
      </c>
      <c r="S87" s="93">
        <v>0.32400000000000001</v>
      </c>
      <c r="T87" s="93">
        <v>0.309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2.25</v>
      </c>
      <c r="C90">
        <f t="shared" si="10"/>
        <v>2.31</v>
      </c>
      <c r="D90" t="str">
        <f t="shared" si="11"/>
        <v>N/A</v>
      </c>
      <c r="E90">
        <f t="shared" si="12"/>
        <v>38</v>
      </c>
      <c r="F90" t="str">
        <f t="shared" si="13"/>
        <v>N/A</v>
      </c>
      <c r="G90">
        <f t="shared" si="14"/>
        <v>2.2999999999999998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3.55</v>
      </c>
      <c r="P92" s="93">
        <v>3.6</v>
      </c>
      <c r="Q92" s="93">
        <v>42</v>
      </c>
      <c r="R92" s="93">
        <v>25</v>
      </c>
      <c r="S92" s="93">
        <v>4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15.2</v>
      </c>
      <c r="C93">
        <f t="shared" si="10"/>
        <v>15.8</v>
      </c>
      <c r="D93" t="str">
        <f t="shared" si="11"/>
        <v>N/A</v>
      </c>
      <c r="E93">
        <f t="shared" si="12"/>
        <v>29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1.274</v>
      </c>
      <c r="C94">
        <f t="shared" si="10"/>
        <v>1.3240000000000001</v>
      </c>
      <c r="D94">
        <f t="shared" si="11"/>
        <v>19</v>
      </c>
      <c r="E94">
        <f t="shared" si="12"/>
        <v>6</v>
      </c>
      <c r="F94">
        <f t="shared" si="13"/>
        <v>1.28</v>
      </c>
      <c r="G94">
        <f t="shared" si="14"/>
        <v>1.1919999999999999</v>
      </c>
      <c r="H94" s="104" t="str">
        <f t="shared" si="15"/>
        <v>Short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9.8699999999999992</v>
      </c>
      <c r="C96">
        <f t="shared" si="10"/>
        <v>9.58</v>
      </c>
      <c r="D96">
        <f t="shared" si="11"/>
        <v>16</v>
      </c>
      <c r="E96">
        <f t="shared" si="12"/>
        <v>35</v>
      </c>
      <c r="F96">
        <f t="shared" si="13"/>
        <v>9.5</v>
      </c>
      <c r="G96">
        <f t="shared" si="14"/>
        <v>9.0250000000000004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2.2799999999999998</v>
      </c>
      <c r="C97">
        <f t="shared" si="10"/>
        <v>2.11</v>
      </c>
      <c r="D97">
        <f t="shared" si="11"/>
        <v>18</v>
      </c>
      <c r="E97">
        <f t="shared" si="12"/>
        <v>33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50</v>
      </c>
      <c r="P97" s="93">
        <v>47.98</v>
      </c>
      <c r="Q97" s="93">
        <v>1</v>
      </c>
      <c r="R97" s="93">
        <v>13</v>
      </c>
      <c r="S97" s="93">
        <v>50.7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1.74</v>
      </c>
      <c r="C99">
        <f t="shared" si="10"/>
        <v>1.77</v>
      </c>
      <c r="D99" t="str">
        <f t="shared" si="11"/>
        <v>N/A</v>
      </c>
      <c r="E99">
        <f t="shared" si="12"/>
        <v>33</v>
      </c>
      <c r="F99" t="str">
        <f t="shared" si="13"/>
        <v>N/A</v>
      </c>
      <c r="G99">
        <f t="shared" si="14"/>
        <v>1.9</v>
      </c>
      <c r="H99" s="104" t="str">
        <f t="shared" si="15"/>
        <v>Short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1.5680000000000001</v>
      </c>
      <c r="P100" s="93">
        <v>1.45</v>
      </c>
      <c r="Q100" s="93">
        <v>1</v>
      </c>
      <c r="R100" s="93">
        <v>7</v>
      </c>
      <c r="S100" s="93">
        <v>1.5940000000000001</v>
      </c>
      <c r="T100" s="93">
        <v>1.47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3.66</v>
      </c>
      <c r="P101" s="93">
        <v>3.4649999999999999</v>
      </c>
      <c r="Q101" s="93">
        <v>1</v>
      </c>
      <c r="R101" s="93">
        <v>31</v>
      </c>
      <c r="S101" s="93">
        <v>3.73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5.3</v>
      </c>
      <c r="P104" s="93">
        <v>5</v>
      </c>
      <c r="Q104" s="93">
        <v>14</v>
      </c>
      <c r="R104" s="93">
        <v>24</v>
      </c>
      <c r="S104" s="93">
        <v>5.6</v>
      </c>
      <c r="T104" s="93">
        <v>5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2.25</v>
      </c>
      <c r="P108" s="93">
        <v>2.31</v>
      </c>
      <c r="Q108" s="93" t="s">
        <v>121</v>
      </c>
      <c r="R108" s="93">
        <v>38</v>
      </c>
      <c r="S108" s="93" t="s">
        <v>121</v>
      </c>
      <c r="T108" s="93">
        <v>2.2999999999999998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14.28</v>
      </c>
      <c r="C109">
        <f t="shared" si="10"/>
        <v>13.015000000000001</v>
      </c>
      <c r="D109">
        <f t="shared" si="11"/>
        <v>1</v>
      </c>
      <c r="E109">
        <f t="shared" si="12"/>
        <v>35</v>
      </c>
      <c r="F109">
        <f t="shared" si="13"/>
        <v>14.91</v>
      </c>
      <c r="G109">
        <f t="shared" si="14"/>
        <v>14.56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15.2</v>
      </c>
      <c r="P111" s="93">
        <v>15.8</v>
      </c>
      <c r="Q111" s="93" t="s">
        <v>121</v>
      </c>
      <c r="R111" s="93">
        <v>29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3.7320000000000002</v>
      </c>
      <c r="C112">
        <f t="shared" si="10"/>
        <v>3.3879999999999999</v>
      </c>
      <c r="D112">
        <f t="shared" si="11"/>
        <v>4</v>
      </c>
      <c r="E112" t="str">
        <f t="shared" si="12"/>
        <v>N/A</v>
      </c>
      <c r="F112">
        <f t="shared" si="13"/>
        <v>3.492</v>
      </c>
      <c r="G112" t="str">
        <f t="shared" si="14"/>
        <v>N/A</v>
      </c>
      <c r="H112" s="104" t="str">
        <f t="shared" si="17"/>
        <v>Long</v>
      </c>
      <c r="N112" s="93" t="s">
        <v>292</v>
      </c>
      <c r="O112" s="93">
        <v>1.274</v>
      </c>
      <c r="P112" s="93">
        <v>1.3240000000000001</v>
      </c>
      <c r="Q112" s="93">
        <v>19</v>
      </c>
      <c r="R112" s="93">
        <v>6</v>
      </c>
      <c r="S112" s="93">
        <v>1.28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</v>
      </c>
      <c r="C114" t="str">
        <f t="shared" si="10"/>
        <v>N/A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Short</v>
      </c>
      <c r="N114" s="93" t="s">
        <v>296</v>
      </c>
      <c r="O114" s="93">
        <v>9.8699999999999992</v>
      </c>
      <c r="P114" s="93">
        <v>9.58</v>
      </c>
      <c r="Q114" s="93">
        <v>16</v>
      </c>
      <c r="R114" s="93">
        <v>35</v>
      </c>
      <c r="S114" s="93">
        <v>9.5</v>
      </c>
      <c r="T114" s="93">
        <v>9.0250000000000004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3.86</v>
      </c>
      <c r="C115">
        <f t="shared" si="10"/>
        <v>3.86</v>
      </c>
      <c r="D115">
        <f t="shared" si="11"/>
        <v>36</v>
      </c>
      <c r="E115">
        <f t="shared" si="12"/>
        <v>25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2.2799999999999998</v>
      </c>
      <c r="P115" s="93">
        <v>2.11</v>
      </c>
      <c r="Q115" s="93">
        <v>18</v>
      </c>
      <c r="R115" s="93">
        <v>33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9.1999999999999993</v>
      </c>
      <c r="C117">
        <f t="shared" si="10"/>
        <v>9.56</v>
      </c>
      <c r="D117">
        <f t="shared" si="11"/>
        <v>23</v>
      </c>
      <c r="E117">
        <f t="shared" si="12"/>
        <v>7</v>
      </c>
      <c r="F117">
        <f t="shared" si="13"/>
        <v>8.5500000000000007</v>
      </c>
      <c r="G117">
        <f t="shared" si="14"/>
        <v>8.8000000000000007</v>
      </c>
      <c r="H117" s="104" t="str">
        <f t="shared" si="17"/>
        <v>Short</v>
      </c>
      <c r="N117" s="93" t="s">
        <v>25</v>
      </c>
      <c r="O117" s="93">
        <v>1.74</v>
      </c>
      <c r="P117" s="93">
        <v>1.77</v>
      </c>
      <c r="Q117" s="93" t="s">
        <v>121</v>
      </c>
      <c r="R117" s="93">
        <v>33</v>
      </c>
      <c r="S117" s="93" t="s">
        <v>121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3.9649999999999999</v>
      </c>
      <c r="P118" s="93">
        <v>3.53</v>
      </c>
      <c r="Q118" s="93">
        <v>1</v>
      </c>
      <c r="R118" s="93">
        <v>35</v>
      </c>
      <c r="S118" s="93">
        <v>3.9849999999999999</v>
      </c>
      <c r="T118" s="93">
        <v>4.6849999999999996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7.85</v>
      </c>
      <c r="C124">
        <f t="shared" si="10"/>
        <v>7.9</v>
      </c>
      <c r="D124" t="str">
        <f t="shared" si="11"/>
        <v>N/A</v>
      </c>
      <c r="E124">
        <f t="shared" si="12"/>
        <v>40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1.125</v>
      </c>
      <c r="C126">
        <f t="shared" si="10"/>
        <v>1.04</v>
      </c>
      <c r="D126">
        <f t="shared" si="11"/>
        <v>1</v>
      </c>
      <c r="E126">
        <f t="shared" si="12"/>
        <v>6</v>
      </c>
      <c r="F126">
        <f t="shared" si="13"/>
        <v>1.175</v>
      </c>
      <c r="G126">
        <f t="shared" si="14"/>
        <v>1.04</v>
      </c>
      <c r="H126" s="106" t="str">
        <f t="shared" si="17"/>
        <v>Long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0.33300000000000002</v>
      </c>
      <c r="C127">
        <f t="shared" si="10"/>
        <v>0.34699999999999998</v>
      </c>
      <c r="D127" t="str">
        <f t="shared" si="11"/>
        <v>N/A</v>
      </c>
      <c r="E127" t="str">
        <f t="shared" si="12"/>
        <v>N/A</v>
      </c>
      <c r="F127" t="str">
        <f t="shared" si="13"/>
        <v>N/A</v>
      </c>
      <c r="G127" t="str">
        <f t="shared" si="14"/>
        <v>N/A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4.4400000000000004</v>
      </c>
      <c r="C128">
        <f t="shared" si="10"/>
        <v>4.2949999999999999</v>
      </c>
      <c r="D128">
        <f t="shared" si="11"/>
        <v>45</v>
      </c>
      <c r="E128" t="str">
        <f t="shared" si="12"/>
        <v>N/A</v>
      </c>
      <c r="F128">
        <f t="shared" si="13"/>
        <v>4.41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14.28</v>
      </c>
      <c r="P128" s="93">
        <v>13.015000000000001</v>
      </c>
      <c r="Q128" s="93">
        <v>1</v>
      </c>
      <c r="R128" s="93">
        <v>35</v>
      </c>
      <c r="S128" s="93">
        <v>14.91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5663.9102000000003</v>
      </c>
      <c r="C129">
        <f t="shared" si="10"/>
        <v>5057.8900999999996</v>
      </c>
      <c r="D129">
        <f t="shared" si="11"/>
        <v>1</v>
      </c>
      <c r="E129">
        <f t="shared" si="12"/>
        <v>35</v>
      </c>
      <c r="F129">
        <f t="shared" si="13"/>
        <v>5828.9701999999997</v>
      </c>
      <c r="G129">
        <f t="shared" si="14"/>
        <v>5830.1801999999998</v>
      </c>
      <c r="H129" s="106" t="str">
        <f t="shared" si="17"/>
        <v>Long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1334.85</v>
      </c>
      <c r="C130">
        <f t="shared" si="10"/>
        <v>1192.9100000000001</v>
      </c>
      <c r="D130">
        <f t="shared" si="11"/>
        <v>1</v>
      </c>
      <c r="E130">
        <f t="shared" si="12"/>
        <v>35</v>
      </c>
      <c r="F130">
        <f t="shared" si="13"/>
        <v>1374.29</v>
      </c>
      <c r="G130">
        <f t="shared" si="14"/>
        <v>1376.05</v>
      </c>
      <c r="H130" s="106" t="str">
        <f t="shared" si="17"/>
        <v>Long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3.7320000000000002</v>
      </c>
      <c r="P131" s="93">
        <v>3.3879999999999999</v>
      </c>
      <c r="Q131" s="93">
        <v>4</v>
      </c>
      <c r="R131" s="93" t="s">
        <v>121</v>
      </c>
      <c r="S131" s="93">
        <v>3.492</v>
      </c>
      <c r="T131" s="93" t="s">
        <v>121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1.9179999999999999</v>
      </c>
      <c r="P132" s="93">
        <v>1.83</v>
      </c>
      <c r="Q132" s="93">
        <v>1</v>
      </c>
      <c r="R132" s="93">
        <v>6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</v>
      </c>
      <c r="P134" s="93" t="s">
        <v>121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2707.99</v>
      </c>
      <c r="C135">
        <f t="shared" si="19"/>
        <v>2516.8600999999999</v>
      </c>
      <c r="D135">
        <f t="shared" si="20"/>
        <v>1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3.86</v>
      </c>
      <c r="P135" s="93">
        <v>3.86</v>
      </c>
      <c r="Q135" s="93">
        <v>36</v>
      </c>
      <c r="R135" s="93">
        <v>25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9.1999999999999993</v>
      </c>
      <c r="P137" s="93">
        <v>9.56</v>
      </c>
      <c r="Q137" s="93">
        <v>23</v>
      </c>
      <c r="R137" s="93">
        <v>7</v>
      </c>
      <c r="S137" s="93">
        <v>8.5500000000000007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2225.7399999999998</v>
      </c>
      <c r="C140">
        <f t="shared" si="19"/>
        <v>1998.66</v>
      </c>
      <c r="D140">
        <f t="shared" si="20"/>
        <v>1</v>
      </c>
      <c r="E140">
        <f t="shared" si="21"/>
        <v>35</v>
      </c>
      <c r="F140">
        <f t="shared" si="22"/>
        <v>2285.9198999999999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2.2400000000000002</v>
      </c>
      <c r="C141">
        <f t="shared" si="19"/>
        <v>2.0099999999999998</v>
      </c>
      <c r="D141">
        <f t="shared" si="20"/>
        <v>1</v>
      </c>
      <c r="E141">
        <f t="shared" si="21"/>
        <v>25</v>
      </c>
      <c r="F141">
        <f t="shared" si="22"/>
        <v>2.27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3.4750000000000001</v>
      </c>
      <c r="P142" s="93">
        <v>3.57</v>
      </c>
      <c r="Q142" s="93">
        <v>19</v>
      </c>
      <c r="R142" s="93">
        <v>6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38.799999999999997</v>
      </c>
      <c r="C143">
        <f t="shared" si="19"/>
        <v>32.020000000000003</v>
      </c>
      <c r="D143">
        <f t="shared" si="20"/>
        <v>3</v>
      </c>
      <c r="E143">
        <f t="shared" si="21"/>
        <v>24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6.2600000000000003E-2</v>
      </c>
      <c r="P143" s="93">
        <v>5.2699999999999997E-2</v>
      </c>
      <c r="Q143" s="93">
        <v>16</v>
      </c>
      <c r="R143" s="93" t="s">
        <v>121</v>
      </c>
      <c r="S143" s="93">
        <v>5.5E-2</v>
      </c>
      <c r="T143" s="93" t="s">
        <v>121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3029.1599000000001</v>
      </c>
      <c r="C146">
        <f t="shared" si="19"/>
        <v>2777.3301000000001</v>
      </c>
      <c r="D146">
        <f t="shared" si="20"/>
        <v>0</v>
      </c>
      <c r="E146">
        <f t="shared" si="21"/>
        <v>24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7.85</v>
      </c>
      <c r="P146" s="93">
        <v>7.9</v>
      </c>
      <c r="Q146" s="93" t="s">
        <v>121</v>
      </c>
      <c r="R146" s="93">
        <v>40</v>
      </c>
      <c r="S146" s="93" t="s">
        <v>121</v>
      </c>
      <c r="T146" s="93">
        <v>8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1.125</v>
      </c>
      <c r="P148" s="93">
        <v>1.04</v>
      </c>
      <c r="Q148" s="93">
        <v>1</v>
      </c>
      <c r="R148" s="93">
        <v>6</v>
      </c>
      <c r="S148" s="93">
        <v>1.175</v>
      </c>
      <c r="T148" s="93">
        <v>1.04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0.33300000000000002</v>
      </c>
      <c r="P149" s="93">
        <v>0.34699999999999998</v>
      </c>
      <c r="Q149" s="93" t="s">
        <v>121</v>
      </c>
      <c r="R149" s="93" t="s">
        <v>121</v>
      </c>
      <c r="S149" s="93" t="s">
        <v>121</v>
      </c>
      <c r="T149" s="93" t="s">
        <v>121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4.4400000000000004</v>
      </c>
      <c r="P150" s="93">
        <v>4.2949999999999999</v>
      </c>
      <c r="Q150" s="93">
        <v>45</v>
      </c>
      <c r="R150" s="93" t="s">
        <v>121</v>
      </c>
      <c r="S150" s="93">
        <v>4.41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1.7450000000000001</v>
      </c>
      <c r="C151">
        <f t="shared" si="19"/>
        <v>1.78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357</v>
      </c>
      <c r="O151" s="93">
        <v>5663.9102000000003</v>
      </c>
      <c r="P151" s="93">
        <v>5057.8900999999996</v>
      </c>
      <c r="Q151" s="93">
        <v>1</v>
      </c>
      <c r="R151" s="93">
        <v>35</v>
      </c>
      <c r="S151" s="93">
        <v>5828.9701999999997</v>
      </c>
      <c r="T151" s="93">
        <v>5830.1801999999998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10346.5898</v>
      </c>
      <c r="P152" s="93">
        <v>8778.9403999999995</v>
      </c>
      <c r="Q152" s="93">
        <v>0</v>
      </c>
      <c r="R152" s="93">
        <v>23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0.32850000000000001</v>
      </c>
      <c r="C153">
        <f t="shared" si="19"/>
        <v>0.34200000000000003</v>
      </c>
      <c r="D153">
        <f t="shared" si="20"/>
        <v>14</v>
      </c>
      <c r="E153">
        <f t="shared" si="21"/>
        <v>6</v>
      </c>
      <c r="F153">
        <f t="shared" si="22"/>
        <v>0.35199999999999998</v>
      </c>
      <c r="G153">
        <f t="shared" si="23"/>
        <v>0.32100000000000001</v>
      </c>
      <c r="H153" s="93"/>
      <c r="N153" s="93" t="s">
        <v>399</v>
      </c>
      <c r="O153" s="93">
        <v>4954.46</v>
      </c>
      <c r="P153" s="93">
        <v>4472.8198000000002</v>
      </c>
      <c r="Q153" s="93">
        <v>0</v>
      </c>
      <c r="R153" s="93">
        <v>32</v>
      </c>
      <c r="S153" s="93">
        <v>4954.46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4.34</v>
      </c>
      <c r="C154">
        <f t="shared" si="19"/>
        <v>4</v>
      </c>
      <c r="D154">
        <f t="shared" si="20"/>
        <v>1</v>
      </c>
      <c r="E154">
        <f t="shared" si="21"/>
        <v>7</v>
      </c>
      <c r="F154">
        <f t="shared" si="22"/>
        <v>4.46</v>
      </c>
      <c r="G154">
        <f t="shared" si="23"/>
        <v>4.07</v>
      </c>
      <c r="H154" s="93"/>
      <c r="N154" s="93" t="s">
        <v>401</v>
      </c>
      <c r="O154" s="93">
        <v>9983.2196999999996</v>
      </c>
      <c r="P154" s="93">
        <v>8876.5498000000007</v>
      </c>
      <c r="Q154" s="93">
        <v>0</v>
      </c>
      <c r="R154" s="93">
        <v>10</v>
      </c>
      <c r="S154" s="93">
        <v>9983.2196999999996</v>
      </c>
      <c r="T154" s="93">
        <v>9135.2099999999991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7013.6801999999998</v>
      </c>
      <c r="P155" s="93">
        <v>6319.0897999999997</v>
      </c>
      <c r="Q155" s="93">
        <v>13</v>
      </c>
      <c r="R155" s="93">
        <v>37</v>
      </c>
      <c r="S155" s="93">
        <v>6814.52</v>
      </c>
      <c r="T155" s="93">
        <v>6957.4399000000003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12390</v>
      </c>
      <c r="P156" s="93">
        <v>10087.4004</v>
      </c>
      <c r="Q156" s="93">
        <v>3</v>
      </c>
      <c r="R156" s="93">
        <v>32</v>
      </c>
      <c r="S156" s="93">
        <v>11060.8799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5721.5698000000002</v>
      </c>
      <c r="P157" s="93">
        <v>4884.6201000000001</v>
      </c>
      <c r="Q157" s="93">
        <v>1</v>
      </c>
      <c r="R157" s="93">
        <v>5</v>
      </c>
      <c r="S157" s="93">
        <v>5490.9502000000002</v>
      </c>
      <c r="T157" s="93">
        <v>4971.04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11570.5996</v>
      </c>
      <c r="P158" s="93">
        <v>10236.1201</v>
      </c>
      <c r="Q158" s="93">
        <v>3</v>
      </c>
      <c r="R158" s="93">
        <v>23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5.82</v>
      </c>
      <c r="C159">
        <f t="shared" si="19"/>
        <v>5.65</v>
      </c>
      <c r="D159">
        <f t="shared" si="20"/>
        <v>1</v>
      </c>
      <c r="E159">
        <f t="shared" si="21"/>
        <v>24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5323.5</v>
      </c>
      <c r="P159" s="93">
        <v>5388.3301000000001</v>
      </c>
      <c r="Q159" s="93" t="s">
        <v>121</v>
      </c>
      <c r="R159" s="93">
        <v>32</v>
      </c>
      <c r="S159" s="93" t="s">
        <v>121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6607.5600999999997</v>
      </c>
      <c r="P160" s="93">
        <v>6634.6801999999998</v>
      </c>
      <c r="Q160" s="93" t="s">
        <v>121</v>
      </c>
      <c r="R160" s="93">
        <v>24</v>
      </c>
      <c r="S160" s="93" t="s">
        <v>121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1334.85</v>
      </c>
      <c r="P161" s="93">
        <v>1192.9100000000001</v>
      </c>
      <c r="Q161" s="93">
        <v>1</v>
      </c>
      <c r="R161" s="93">
        <v>35</v>
      </c>
      <c r="S161" s="93">
        <v>1374.29</v>
      </c>
      <c r="T161" s="93">
        <v>1376.05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1.37</v>
      </c>
      <c r="C162">
        <f t="shared" si="19"/>
        <v>1.1100000000000001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2.95</v>
      </c>
      <c r="C163">
        <f t="shared" si="19"/>
        <v>2.86</v>
      </c>
      <c r="D163">
        <f t="shared" si="20"/>
        <v>1</v>
      </c>
      <c r="E163">
        <f t="shared" si="21"/>
        <v>7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4883.0497999999998</v>
      </c>
      <c r="P163" s="93">
        <v>4557.1899000000003</v>
      </c>
      <c r="Q163" s="93">
        <v>0</v>
      </c>
      <c r="R163" s="93">
        <v>34</v>
      </c>
      <c r="S163" s="93">
        <v>4883.0497999999998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6722.1602000000003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2707.99</v>
      </c>
      <c r="P168" s="93">
        <v>2516.8600999999999</v>
      </c>
      <c r="Q168" s="93">
        <v>1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387</v>
      </c>
      <c r="C170">
        <f t="shared" si="19"/>
        <v>372</v>
      </c>
      <c r="D170" t="str">
        <f t="shared" si="20"/>
        <v>N/A</v>
      </c>
      <c r="E170" t="str">
        <f t="shared" si="21"/>
        <v>N/A</v>
      </c>
      <c r="F170" t="str">
        <f t="shared" si="22"/>
        <v>N/A</v>
      </c>
      <c r="G170" t="str">
        <f t="shared" si="23"/>
        <v>N/A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9736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1.6</v>
      </c>
      <c r="C173">
        <f t="shared" si="19"/>
        <v>1.57</v>
      </c>
      <c r="D173">
        <f t="shared" si="20"/>
        <v>1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2225.7399999999998</v>
      </c>
      <c r="P174" s="93">
        <v>1998.66</v>
      </c>
      <c r="Q174" s="93">
        <v>1</v>
      </c>
      <c r="R174" s="93">
        <v>35</v>
      </c>
      <c r="S174" s="93">
        <v>2285.9198999999999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2.2400000000000002</v>
      </c>
      <c r="P175" s="93">
        <v>2.0099999999999998</v>
      </c>
      <c r="Q175" s="93">
        <v>1</v>
      </c>
      <c r="R175" s="93">
        <v>25</v>
      </c>
      <c r="S175" s="93">
        <v>2.27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38.799999999999997</v>
      </c>
      <c r="P177" s="93">
        <v>32.020000000000003</v>
      </c>
      <c r="Q177" s="93">
        <v>3</v>
      </c>
      <c r="R177" s="93">
        <v>24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0.42549999999999999</v>
      </c>
      <c r="P178" s="93">
        <v>0.36449999999999999</v>
      </c>
      <c r="Q178" s="93">
        <v>2</v>
      </c>
      <c r="R178" s="93">
        <v>6</v>
      </c>
      <c r="S178" s="93">
        <v>0.40500000000000003</v>
      </c>
      <c r="T178" s="93">
        <v>0.35799999999999998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3029.1599000000001</v>
      </c>
      <c r="P181" s="93">
        <v>2777.3301000000001</v>
      </c>
      <c r="Q181" s="93">
        <v>0</v>
      </c>
      <c r="R181" s="93">
        <v>24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0.41799999999999998</v>
      </c>
      <c r="C182">
        <f t="shared" si="19"/>
        <v>0.42899999999999999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1.1539999999999999</v>
      </c>
      <c r="C184">
        <f t="shared" si="19"/>
        <v>1.19</v>
      </c>
      <c r="D184">
        <f t="shared" si="20"/>
        <v>16</v>
      </c>
      <c r="E184">
        <f t="shared" si="21"/>
        <v>7</v>
      </c>
      <c r="F184">
        <f t="shared" si="22"/>
        <v>1.1619999999999999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6.65</v>
      </c>
      <c r="C185">
        <f t="shared" si="19"/>
        <v>6.07</v>
      </c>
      <c r="D185">
        <f t="shared" si="20"/>
        <v>13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1.7450000000000001</v>
      </c>
      <c r="P186" s="93">
        <v>1.78</v>
      </c>
      <c r="Q186" s="93" t="s">
        <v>121</v>
      </c>
      <c r="R186" s="93" t="s">
        <v>121</v>
      </c>
      <c r="S186" s="93" t="s">
        <v>121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0.32850000000000001</v>
      </c>
      <c r="P188" s="93">
        <v>0.34200000000000003</v>
      </c>
      <c r="Q188" s="93">
        <v>14</v>
      </c>
      <c r="R188" s="93">
        <v>6</v>
      </c>
      <c r="S188" s="93">
        <v>0.35199999999999998</v>
      </c>
      <c r="T188" s="93">
        <v>0.32100000000000001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4.34</v>
      </c>
      <c r="P189" s="93">
        <v>4</v>
      </c>
      <c r="Q189" s="93">
        <v>1</v>
      </c>
      <c r="R189" s="93">
        <v>7</v>
      </c>
      <c r="S189" s="93">
        <v>4.46</v>
      </c>
      <c r="T189" s="93">
        <v>4.07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23</v>
      </c>
      <c r="C190">
        <f t="shared" si="19"/>
        <v>19.18</v>
      </c>
      <c r="D190">
        <f t="shared" si="20"/>
        <v>4</v>
      </c>
      <c r="E190">
        <f t="shared" si="21"/>
        <v>24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6.24</v>
      </c>
      <c r="P192" s="93">
        <v>5.72</v>
      </c>
      <c r="Q192" s="93">
        <v>0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5.82</v>
      </c>
      <c r="P194" s="93">
        <v>5.65</v>
      </c>
      <c r="Q194" s="93">
        <v>1</v>
      </c>
      <c r="R194" s="93">
        <v>24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1.42</v>
      </c>
      <c r="C195">
        <f t="shared" si="19"/>
        <v>1.06</v>
      </c>
      <c r="D195">
        <f t="shared" si="20"/>
        <v>2</v>
      </c>
      <c r="E195">
        <f t="shared" si="21"/>
        <v>25</v>
      </c>
      <c r="F195">
        <f t="shared" si="22"/>
        <v>1.284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6.0350000000000001</v>
      </c>
      <c r="C197">
        <f t="shared" ref="C197:C260" si="26">VLOOKUP($A197,$N$5:$U$375,3,FALSE)</f>
        <v>5.88</v>
      </c>
      <c r="D197">
        <f t="shared" ref="D197:D260" si="27">VLOOKUP($A197,$N$5:$U$375,4,FALSE)</f>
        <v>1</v>
      </c>
      <c r="E197">
        <f t="shared" ref="E197:E260" si="28">VLOOKUP($A197,$N$5:$U$375,5,FALSE)</f>
        <v>37</v>
      </c>
      <c r="F197">
        <f t="shared" ref="F197:F260" si="29">VLOOKUP($A197,$N$5:$U$375,6,FALSE)</f>
        <v>6.17</v>
      </c>
      <c r="G197">
        <f t="shared" ref="G197:G260" si="30">VLOOKUP($A197,$N$5:$U$375,7,FALSE)</f>
        <v>7.21</v>
      </c>
      <c r="H197" s="93"/>
      <c r="N197" s="93" t="s">
        <v>419</v>
      </c>
      <c r="O197" s="93">
        <v>1.37</v>
      </c>
      <c r="P197" s="93">
        <v>1.1100000000000001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45.6</v>
      </c>
      <c r="D198">
        <f t="shared" si="27"/>
        <v>23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2.95</v>
      </c>
      <c r="P198" s="93">
        <v>2.86</v>
      </c>
      <c r="Q198" s="93">
        <v>1</v>
      </c>
      <c r="R198" s="93">
        <v>7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1.33</v>
      </c>
      <c r="C199">
        <f t="shared" si="26"/>
        <v>0.99399999999999999</v>
      </c>
      <c r="D199">
        <f t="shared" si="27"/>
        <v>18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0.27</v>
      </c>
      <c r="D200">
        <f t="shared" si="27"/>
        <v>12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>
        <f t="shared" si="26"/>
        <v>0.183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0.32</v>
      </c>
      <c r="P202" s="93">
        <v>0.32350000000000001</v>
      </c>
      <c r="Q202" s="93">
        <v>11</v>
      </c>
      <c r="R202" s="93">
        <v>6</v>
      </c>
      <c r="S202" s="93">
        <v>0.33</v>
      </c>
      <c r="T202" s="93">
        <v>0.29199999999999998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2.14</v>
      </c>
      <c r="C203">
        <f t="shared" si="26"/>
        <v>2.14</v>
      </c>
      <c r="D203" t="str">
        <f t="shared" si="27"/>
        <v>N/A</v>
      </c>
      <c r="E203">
        <f t="shared" si="28"/>
        <v>41</v>
      </c>
      <c r="F203" t="str">
        <f t="shared" si="29"/>
        <v>N/A</v>
      </c>
      <c r="G203">
        <f t="shared" si="30"/>
        <v>2.34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3.8</v>
      </c>
      <c r="C204">
        <f t="shared" si="26"/>
        <v>3.6</v>
      </c>
      <c r="D204">
        <f t="shared" si="27"/>
        <v>1</v>
      </c>
      <c r="E204">
        <f t="shared" si="28"/>
        <v>29</v>
      </c>
      <c r="F204">
        <f t="shared" si="29"/>
        <v>3.75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387</v>
      </c>
      <c r="P206" s="93">
        <v>372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0.68</v>
      </c>
      <c r="C209">
        <f t="shared" si="26"/>
        <v>0.59</v>
      </c>
      <c r="D209">
        <f t="shared" si="27"/>
        <v>2</v>
      </c>
      <c r="E209" t="str">
        <f t="shared" si="28"/>
        <v>N/A</v>
      </c>
      <c r="F209">
        <f t="shared" si="29"/>
        <v>0.65500000000000003</v>
      </c>
      <c r="G209" t="str">
        <f t="shared" si="30"/>
        <v>N/A</v>
      </c>
      <c r="H209" s="93"/>
      <c r="N209" s="93" t="s">
        <v>434</v>
      </c>
      <c r="O209" s="93">
        <v>1.6</v>
      </c>
      <c r="P209" s="93">
        <v>1.57</v>
      </c>
      <c r="Q209" s="93">
        <v>1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8.9</v>
      </c>
      <c r="C211">
        <f t="shared" si="26"/>
        <v>8.4499999999999993</v>
      </c>
      <c r="D211">
        <f t="shared" si="27"/>
        <v>10</v>
      </c>
      <c r="E211">
        <f t="shared" si="28"/>
        <v>26</v>
      </c>
      <c r="F211">
        <f t="shared" si="29"/>
        <v>9.15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2.41</v>
      </c>
      <c r="C212">
        <f t="shared" si="26"/>
        <v>2.3199999999999998</v>
      </c>
      <c r="D212">
        <f t="shared" si="27"/>
        <v>2</v>
      </c>
      <c r="E212">
        <f t="shared" si="28"/>
        <v>39</v>
      </c>
      <c r="F212">
        <f t="shared" si="29"/>
        <v>2.48</v>
      </c>
      <c r="G212">
        <f t="shared" si="30"/>
        <v>2.57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</v>
      </c>
      <c r="C213">
        <f t="shared" si="26"/>
        <v>36</v>
      </c>
      <c r="D213">
        <f t="shared" si="27"/>
        <v>23</v>
      </c>
      <c r="E213">
        <f t="shared" si="28"/>
        <v>5</v>
      </c>
      <c r="F213">
        <f t="shared" si="29"/>
        <v>33.4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3.12</v>
      </c>
      <c r="C217">
        <f t="shared" si="26"/>
        <v>2.96</v>
      </c>
      <c r="D217">
        <f t="shared" si="27"/>
        <v>1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0.41799999999999998</v>
      </c>
      <c r="P217" s="93">
        <v>0.42899999999999999</v>
      </c>
      <c r="Q217" s="93" t="s">
        <v>121</v>
      </c>
      <c r="R217" s="93" t="s">
        <v>121</v>
      </c>
      <c r="S217" s="93" t="s">
        <v>121</v>
      </c>
      <c r="T217" s="93" t="s">
        <v>121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0.55000000000000004</v>
      </c>
      <c r="C218">
        <f t="shared" si="26"/>
        <v>0.52</v>
      </c>
      <c r="D218">
        <f t="shared" si="27"/>
        <v>16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1.1539999999999999</v>
      </c>
      <c r="P219" s="93">
        <v>1.19</v>
      </c>
      <c r="Q219" s="93">
        <v>16</v>
      </c>
      <c r="R219" s="93">
        <v>7</v>
      </c>
      <c r="S219" s="93">
        <v>1.1619999999999999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6.65</v>
      </c>
      <c r="P220" s="93">
        <v>6.07</v>
      </c>
      <c r="Q220" s="93">
        <v>13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38.46</v>
      </c>
      <c r="C222">
        <f t="shared" si="26"/>
        <v>37.32</v>
      </c>
      <c r="D222" t="str">
        <f t="shared" si="27"/>
        <v>N/A</v>
      </c>
      <c r="E222" t="str">
        <f t="shared" si="28"/>
        <v>N/A</v>
      </c>
      <c r="F222" t="str">
        <f t="shared" si="29"/>
        <v>N/A</v>
      </c>
      <c r="G222" t="str">
        <f t="shared" si="30"/>
        <v>N/A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6.28</v>
      </c>
      <c r="C223">
        <f t="shared" si="26"/>
        <v>6</v>
      </c>
      <c r="D223">
        <f t="shared" si="27"/>
        <v>5</v>
      </c>
      <c r="E223">
        <f t="shared" si="28"/>
        <v>30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2.5299999999999998</v>
      </c>
      <c r="C224">
        <f t="shared" si="26"/>
        <v>2.35</v>
      </c>
      <c r="D224">
        <f t="shared" si="27"/>
        <v>9</v>
      </c>
      <c r="E224">
        <f t="shared" si="28"/>
        <v>25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23</v>
      </c>
      <c r="P225" s="93">
        <v>19.18</v>
      </c>
      <c r="Q225" s="93">
        <v>4</v>
      </c>
      <c r="R225" s="93">
        <v>24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0.57999999999999996</v>
      </c>
      <c r="C226">
        <f t="shared" si="26"/>
        <v>0.56499999999999995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23.44</v>
      </c>
      <c r="C227">
        <f t="shared" si="26"/>
        <v>21.84</v>
      </c>
      <c r="D227">
        <f t="shared" si="27"/>
        <v>1</v>
      </c>
      <c r="E227" t="str">
        <f t="shared" si="28"/>
        <v>N/A</v>
      </c>
      <c r="F227">
        <f t="shared" si="29"/>
        <v>23.66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</v>
      </c>
      <c r="C230">
        <f t="shared" si="26"/>
        <v>3.09</v>
      </c>
      <c r="D230">
        <f t="shared" si="27"/>
        <v>29</v>
      </c>
      <c r="E230">
        <f t="shared" si="28"/>
        <v>10</v>
      </c>
      <c r="F230">
        <f t="shared" si="29"/>
        <v>3.07</v>
      </c>
      <c r="G230">
        <f t="shared" si="30"/>
        <v>2.94</v>
      </c>
      <c r="H230" s="93"/>
      <c r="N230" s="93" t="s">
        <v>476</v>
      </c>
      <c r="O230" s="93">
        <v>1.42</v>
      </c>
      <c r="P230" s="93">
        <v>1.06</v>
      </c>
      <c r="Q230" s="93">
        <v>2</v>
      </c>
      <c r="R230" s="93">
        <v>25</v>
      </c>
      <c r="S230" s="93">
        <v>1.284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36.1</v>
      </c>
      <c r="C232">
        <f t="shared" si="26"/>
        <v>33.44</v>
      </c>
      <c r="D232">
        <f t="shared" si="27"/>
        <v>1</v>
      </c>
      <c r="E232">
        <f t="shared" si="28"/>
        <v>12</v>
      </c>
      <c r="F232">
        <f t="shared" si="29"/>
        <v>37.28</v>
      </c>
      <c r="G232">
        <f t="shared" si="30"/>
        <v>34.6</v>
      </c>
      <c r="H232" s="93"/>
      <c r="N232" s="93" t="s">
        <v>480</v>
      </c>
      <c r="O232" s="93">
        <v>6.0350000000000001</v>
      </c>
      <c r="P232" s="93">
        <v>5.88</v>
      </c>
      <c r="Q232" s="93">
        <v>1</v>
      </c>
      <c r="R232" s="93">
        <v>37</v>
      </c>
      <c r="S232" s="93">
        <v>6.17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3.5</v>
      </c>
      <c r="C233">
        <f t="shared" si="26"/>
        <v>3.7</v>
      </c>
      <c r="D233" t="str">
        <f t="shared" si="27"/>
        <v>N/A</v>
      </c>
      <c r="E233">
        <f t="shared" si="28"/>
        <v>23</v>
      </c>
      <c r="F233" t="str">
        <f t="shared" si="29"/>
        <v>N/A</v>
      </c>
      <c r="G233">
        <f t="shared" si="30"/>
        <v>3.54</v>
      </c>
      <c r="H233" s="93"/>
      <c r="N233" s="93" t="s">
        <v>482</v>
      </c>
      <c r="O233" s="93">
        <v>47.6</v>
      </c>
      <c r="P233" s="93">
        <v>45.6</v>
      </c>
      <c r="Q233" s="93">
        <v>23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1.31</v>
      </c>
      <c r="C234">
        <f t="shared" si="26"/>
        <v>1.37</v>
      </c>
      <c r="D234" t="str">
        <f t="shared" si="27"/>
        <v>N/A</v>
      </c>
      <c r="E234" t="str">
        <f t="shared" si="28"/>
        <v>N/A</v>
      </c>
      <c r="F234" t="str">
        <f t="shared" si="29"/>
        <v>N/A</v>
      </c>
      <c r="G234" t="str">
        <f t="shared" si="30"/>
        <v>N/A</v>
      </c>
      <c r="H234" s="93"/>
      <c r="N234" s="93" t="s">
        <v>484</v>
      </c>
      <c r="O234" s="93">
        <v>1.33</v>
      </c>
      <c r="P234" s="93">
        <v>0.99399999999999999</v>
      </c>
      <c r="Q234" s="93">
        <v>18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0.27</v>
      </c>
      <c r="Q235" s="93">
        <v>12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>
        <v>0.183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2.14</v>
      </c>
      <c r="P238" s="93">
        <v>2.14</v>
      </c>
      <c r="Q238" s="93" t="s">
        <v>121</v>
      </c>
      <c r="R238" s="93">
        <v>41</v>
      </c>
      <c r="S238" s="93" t="s">
        <v>121</v>
      </c>
      <c r="T238" s="93">
        <v>2.34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3.8</v>
      </c>
      <c r="P239" s="93">
        <v>3.6</v>
      </c>
      <c r="Q239" s="93">
        <v>1</v>
      </c>
      <c r="R239" s="93">
        <v>29</v>
      </c>
      <c r="S239" s="93">
        <v>3.75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0.84799999999999998</v>
      </c>
      <c r="C242">
        <f t="shared" si="26"/>
        <v>0.745</v>
      </c>
      <c r="D242">
        <f t="shared" si="27"/>
        <v>1</v>
      </c>
      <c r="E242">
        <f t="shared" si="28"/>
        <v>24</v>
      </c>
      <c r="F242">
        <f t="shared" si="29"/>
        <v>0.84799999999999998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38.049999999999997</v>
      </c>
      <c r="C245">
        <f t="shared" si="26"/>
        <v>36.5</v>
      </c>
      <c r="D245">
        <f t="shared" si="27"/>
        <v>1</v>
      </c>
      <c r="E245">
        <f t="shared" si="28"/>
        <v>25</v>
      </c>
      <c r="F245">
        <f t="shared" si="29"/>
        <v>38.6</v>
      </c>
      <c r="G245">
        <f t="shared" si="30"/>
        <v>36.85</v>
      </c>
      <c r="H245" s="93"/>
      <c r="N245" s="93" t="s">
        <v>505</v>
      </c>
      <c r="O245" s="93">
        <v>0.68</v>
      </c>
      <c r="P245" s="93">
        <v>0.59</v>
      </c>
      <c r="Q245" s="93">
        <v>2</v>
      </c>
      <c r="R245" s="93" t="s">
        <v>121</v>
      </c>
      <c r="S245" s="93">
        <v>0.65500000000000003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35.5</v>
      </c>
      <c r="C246">
        <f t="shared" si="26"/>
        <v>34.1</v>
      </c>
      <c r="D246">
        <f t="shared" si="27"/>
        <v>1</v>
      </c>
      <c r="E246" t="str">
        <f t="shared" si="28"/>
        <v>N/A</v>
      </c>
      <c r="F246">
        <f t="shared" si="29"/>
        <v>36.799999999999997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2.29</v>
      </c>
      <c r="C247">
        <f t="shared" si="26"/>
        <v>2.1800000000000002</v>
      </c>
      <c r="D247">
        <f t="shared" si="27"/>
        <v>0</v>
      </c>
      <c r="E247">
        <f t="shared" si="28"/>
        <v>11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8.9</v>
      </c>
      <c r="P247" s="93">
        <v>8.4499999999999993</v>
      </c>
      <c r="Q247" s="93">
        <v>10</v>
      </c>
      <c r="R247" s="93">
        <v>26</v>
      </c>
      <c r="S247" s="93">
        <v>9.15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2.41</v>
      </c>
      <c r="P248" s="93">
        <v>2.3199999999999998</v>
      </c>
      <c r="Q248" s="93">
        <v>2</v>
      </c>
      <c r="R248" s="93">
        <v>39</v>
      </c>
      <c r="S248" s="93">
        <v>2.48</v>
      </c>
      <c r="T248" s="93">
        <v>2.57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>
        <f t="shared" si="26"/>
        <v>2.2599999999999998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</v>
      </c>
      <c r="P249" s="93">
        <v>36</v>
      </c>
      <c r="Q249" s="93">
        <v>23</v>
      </c>
      <c r="R249" s="93">
        <v>5</v>
      </c>
      <c r="S249" s="93">
        <v>33.4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17.899999999999999</v>
      </c>
      <c r="C251">
        <f t="shared" si="26"/>
        <v>16.22</v>
      </c>
      <c r="D251">
        <f t="shared" si="27"/>
        <v>1</v>
      </c>
      <c r="E251" t="str">
        <f t="shared" si="28"/>
        <v>N/A</v>
      </c>
      <c r="F251">
        <f t="shared" si="29"/>
        <v>17.78</v>
      </c>
      <c r="G251" t="str">
        <f t="shared" si="30"/>
        <v>N/A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11.88</v>
      </c>
      <c r="C252">
        <f t="shared" si="26"/>
        <v>10.78</v>
      </c>
      <c r="D252">
        <f t="shared" si="27"/>
        <v>1</v>
      </c>
      <c r="E252">
        <f t="shared" si="28"/>
        <v>25</v>
      </c>
      <c r="F252">
        <f t="shared" si="29"/>
        <v>12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0.86799999999999999</v>
      </c>
      <c r="C253">
        <f t="shared" si="26"/>
        <v>0.86799999999999999</v>
      </c>
      <c r="D253">
        <f t="shared" si="27"/>
        <v>16</v>
      </c>
      <c r="E253">
        <f t="shared" si="28"/>
        <v>6</v>
      </c>
      <c r="F253">
        <f t="shared" si="29"/>
        <v>0.84</v>
      </c>
      <c r="G253">
        <f t="shared" si="30"/>
        <v>0.82799999999999996</v>
      </c>
      <c r="H253" s="93"/>
      <c r="N253" s="93" t="s">
        <v>521</v>
      </c>
      <c r="O253" s="93">
        <v>3.12</v>
      </c>
      <c r="P253" s="93">
        <v>2.96</v>
      </c>
      <c r="Q253" s="93">
        <v>1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0.55000000000000004</v>
      </c>
      <c r="P254" s="93">
        <v>0.52</v>
      </c>
      <c r="Q254" s="93">
        <v>16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3.72</v>
      </c>
      <c r="C255">
        <f t="shared" si="26"/>
        <v>3.4</v>
      </c>
      <c r="D255">
        <f t="shared" si="27"/>
        <v>14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8.0980000000000008</v>
      </c>
      <c r="C258">
        <f t="shared" si="26"/>
        <v>7.202</v>
      </c>
      <c r="D258">
        <f t="shared" si="27"/>
        <v>4</v>
      </c>
      <c r="E258" t="str">
        <f t="shared" si="28"/>
        <v>N/A</v>
      </c>
      <c r="F258">
        <f t="shared" si="29"/>
        <v>7.4619999999999997</v>
      </c>
      <c r="G258" t="str">
        <f t="shared" si="30"/>
        <v>N/A</v>
      </c>
      <c r="H258" s="93"/>
      <c r="N258" s="93" t="s">
        <v>530</v>
      </c>
      <c r="O258" s="93">
        <v>38.46</v>
      </c>
      <c r="P258" s="93">
        <v>37.32</v>
      </c>
      <c r="Q258" s="93" t="s">
        <v>121</v>
      </c>
      <c r="R258" s="93" t="s">
        <v>121</v>
      </c>
      <c r="S258" s="93" t="s">
        <v>121</v>
      </c>
      <c r="T258" s="93" t="s">
        <v>121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6.28</v>
      </c>
      <c r="P259" s="93">
        <v>6</v>
      </c>
      <c r="Q259" s="93">
        <v>5</v>
      </c>
      <c r="R259" s="93">
        <v>30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8.06</v>
      </c>
      <c r="C260">
        <f t="shared" si="26"/>
        <v>6.82</v>
      </c>
      <c r="D260">
        <f t="shared" si="27"/>
        <v>14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2.5299999999999998</v>
      </c>
      <c r="P260" s="93">
        <v>2.35</v>
      </c>
      <c r="Q260" s="93">
        <v>9</v>
      </c>
      <c r="R260" s="93">
        <v>25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7.7</v>
      </c>
      <c r="C262">
        <f t="shared" si="33"/>
        <v>7.96</v>
      </c>
      <c r="D262" t="str">
        <f t="shared" si="34"/>
        <v>N/A</v>
      </c>
      <c r="E262" t="str">
        <f t="shared" si="35"/>
        <v>N/A</v>
      </c>
      <c r="F262" t="str">
        <f t="shared" si="36"/>
        <v>N/A</v>
      </c>
      <c r="G262" t="str">
        <f t="shared" si="37"/>
        <v>N/A</v>
      </c>
      <c r="H262" s="93"/>
      <c r="N262" s="93" t="s">
        <v>538</v>
      </c>
      <c r="O262" s="93">
        <v>0.57999999999999996</v>
      </c>
      <c r="P262" s="93">
        <v>0.56499999999999995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23.44</v>
      </c>
      <c r="P263" s="93">
        <v>21.84</v>
      </c>
      <c r="Q263" s="93">
        <v>1</v>
      </c>
      <c r="R263" s="93" t="s">
        <v>121</v>
      </c>
      <c r="S263" s="93">
        <v>23.66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4.3600000000000003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13.9</v>
      </c>
      <c r="C266">
        <f t="shared" si="33"/>
        <v>14</v>
      </c>
      <c r="D266" t="str">
        <f t="shared" si="34"/>
        <v>N/A</v>
      </c>
      <c r="E266">
        <f t="shared" si="35"/>
        <v>25</v>
      </c>
      <c r="F266" t="str">
        <f t="shared" si="36"/>
        <v>N/A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3.85</v>
      </c>
      <c r="C267">
        <f t="shared" si="33"/>
        <v>3.59</v>
      </c>
      <c r="D267">
        <f t="shared" si="34"/>
        <v>1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</v>
      </c>
      <c r="P267" s="93">
        <v>3.09</v>
      </c>
      <c r="Q267" s="93">
        <v>29</v>
      </c>
      <c r="R267" s="93">
        <v>10</v>
      </c>
      <c r="S267" s="93">
        <v>3.07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36.1</v>
      </c>
      <c r="P269" s="93">
        <v>33.44</v>
      </c>
      <c r="Q269" s="93">
        <v>1</v>
      </c>
      <c r="R269" s="93">
        <v>12</v>
      </c>
      <c r="S269" s="93">
        <v>37.28</v>
      </c>
      <c r="T269" s="93">
        <v>34.6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8817.8096000000005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0.33200000000000002</v>
      </c>
      <c r="C271">
        <f t="shared" si="33"/>
        <v>0.34399999999999997</v>
      </c>
      <c r="D271">
        <f t="shared" si="34"/>
        <v>14</v>
      </c>
      <c r="E271">
        <f t="shared" si="35"/>
        <v>6</v>
      </c>
      <c r="F271">
        <f t="shared" si="36"/>
        <v>0.38</v>
      </c>
      <c r="G271">
        <f t="shared" si="37"/>
        <v>0.32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3.5</v>
      </c>
      <c r="P272" s="93">
        <v>3.7</v>
      </c>
      <c r="Q272" s="93" t="s">
        <v>121</v>
      </c>
      <c r="R272" s="93">
        <v>23</v>
      </c>
      <c r="S272" s="93" t="s">
        <v>121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1.31</v>
      </c>
      <c r="P273" s="93">
        <v>1.37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7.29</v>
      </c>
      <c r="C274">
        <f t="shared" si="33"/>
        <v>6.9</v>
      </c>
      <c r="D274">
        <f t="shared" si="34"/>
        <v>1</v>
      </c>
      <c r="E274">
        <f t="shared" si="35"/>
        <v>6</v>
      </c>
      <c r="F274">
        <f t="shared" si="36"/>
        <v>7.38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1.61</v>
      </c>
      <c r="C276">
        <f t="shared" si="33"/>
        <v>1.5349999999999999</v>
      </c>
      <c r="D276">
        <f t="shared" si="34"/>
        <v>1</v>
      </c>
      <c r="E276">
        <f t="shared" si="35"/>
        <v>24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4519.7002000000002</v>
      </c>
      <c r="C279">
        <f t="shared" si="33"/>
        <v>3943.76</v>
      </c>
      <c r="D279">
        <f t="shared" si="34"/>
        <v>0</v>
      </c>
      <c r="E279">
        <f t="shared" si="35"/>
        <v>34</v>
      </c>
      <c r="F279">
        <f t="shared" si="36"/>
        <v>4519.7002000000002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</v>
      </c>
      <c r="P280" s="93">
        <v>2.69</v>
      </c>
      <c r="Q280" s="93">
        <v>47</v>
      </c>
      <c r="R280" s="93">
        <v>28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15.54</v>
      </c>
      <c r="C282">
        <f t="shared" si="33"/>
        <v>13.64</v>
      </c>
      <c r="D282">
        <f t="shared" si="34"/>
        <v>13</v>
      </c>
      <c r="E282">
        <f t="shared" si="35"/>
        <v>24</v>
      </c>
      <c r="F282">
        <f t="shared" si="36"/>
        <v>14.3</v>
      </c>
      <c r="G282">
        <f t="shared" si="37"/>
        <v>13.68</v>
      </c>
      <c r="H282" s="93"/>
      <c r="N282" s="93" t="s">
        <v>570</v>
      </c>
      <c r="O282" s="93">
        <v>0.84799999999999998</v>
      </c>
      <c r="P282" s="93">
        <v>0.745</v>
      </c>
      <c r="Q282" s="93">
        <v>1</v>
      </c>
      <c r="R282" s="93">
        <v>24</v>
      </c>
      <c r="S282" s="93">
        <v>0.84799999999999998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1.56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27.4</v>
      </c>
      <c r="P283" s="93">
        <v>27.8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38.049999999999997</v>
      </c>
      <c r="P286" s="93">
        <v>36.5</v>
      </c>
      <c r="Q286" s="93">
        <v>1</v>
      </c>
      <c r="R286" s="93">
        <v>25</v>
      </c>
      <c r="S286" s="93">
        <v>38.6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0.29899999999999999</v>
      </c>
      <c r="C287">
        <f t="shared" si="33"/>
        <v>0.308</v>
      </c>
      <c r="D287">
        <f t="shared" si="34"/>
        <v>49</v>
      </c>
      <c r="E287">
        <f t="shared" si="35"/>
        <v>35</v>
      </c>
      <c r="F287">
        <f t="shared" si="36"/>
        <v>0.36</v>
      </c>
      <c r="G287">
        <f t="shared" si="37"/>
        <v>0.34599999999999997</v>
      </c>
      <c r="N287" s="93" t="s">
        <v>577</v>
      </c>
      <c r="O287" s="93">
        <v>35.5</v>
      </c>
      <c r="P287" s="93">
        <v>34.1</v>
      </c>
      <c r="Q287" s="93">
        <v>1</v>
      </c>
      <c r="R287" s="93" t="s">
        <v>121</v>
      </c>
      <c r="S287" s="93">
        <v>36.799999999999997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2.29</v>
      </c>
      <c r="P288" s="93">
        <v>2.1800000000000002</v>
      </c>
      <c r="Q288" s="93">
        <v>0</v>
      </c>
      <c r="R288" s="93">
        <v>11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1.3460000000000001</v>
      </c>
      <c r="P289" s="93">
        <v>1.43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1.49</v>
      </c>
      <c r="C290">
        <f t="shared" si="33"/>
        <v>1.56</v>
      </c>
      <c r="D290" t="str">
        <f t="shared" si="34"/>
        <v>N/A</v>
      </c>
      <c r="E290">
        <f t="shared" si="35"/>
        <v>35</v>
      </c>
      <c r="F290" t="str">
        <f t="shared" si="36"/>
        <v>N/A</v>
      </c>
      <c r="G290">
        <f t="shared" si="37"/>
        <v>1.89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8.9</v>
      </c>
      <c r="P291" s="93">
        <v>8.31</v>
      </c>
      <c r="Q291" s="93">
        <v>1</v>
      </c>
      <c r="R291" s="93">
        <v>25</v>
      </c>
      <c r="S291" s="93">
        <v>9.3000000000000007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>
        <v>2.2599999999999998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6.4</v>
      </c>
      <c r="C293">
        <f t="shared" si="33"/>
        <v>5.92</v>
      </c>
      <c r="D293">
        <f t="shared" si="34"/>
        <v>1</v>
      </c>
      <c r="E293">
        <f t="shared" si="35"/>
        <v>41</v>
      </c>
      <c r="F293">
        <f t="shared" si="36"/>
        <v>6.44</v>
      </c>
      <c r="G293">
        <f t="shared" si="37"/>
        <v>7.8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</v>
      </c>
      <c r="C294">
        <f t="shared" si="33"/>
        <v>0.47</v>
      </c>
      <c r="D294">
        <f t="shared" si="34"/>
        <v>1</v>
      </c>
      <c r="E294">
        <f t="shared" si="35"/>
        <v>30</v>
      </c>
      <c r="F294">
        <f t="shared" si="36"/>
        <v>0.52</v>
      </c>
      <c r="G294">
        <f t="shared" si="37"/>
        <v>0.56799999999999995</v>
      </c>
      <c r="N294" s="93" t="s">
        <v>666</v>
      </c>
      <c r="O294" s="93">
        <v>0.81</v>
      </c>
      <c r="P294" s="93">
        <v>0.83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17.899999999999999</v>
      </c>
      <c r="P295" s="93">
        <v>16.22</v>
      </c>
      <c r="Q295" s="93">
        <v>1</v>
      </c>
      <c r="R295" s="93" t="s">
        <v>121</v>
      </c>
      <c r="S295" s="93">
        <v>17.78</v>
      </c>
      <c r="T295" s="93" t="s">
        <v>121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11.88</v>
      </c>
      <c r="P296" s="93">
        <v>10.78</v>
      </c>
      <c r="Q296" s="93">
        <v>1</v>
      </c>
      <c r="R296" s="93">
        <v>25</v>
      </c>
      <c r="S296" s="93">
        <v>12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0.86799999999999999</v>
      </c>
      <c r="P297" s="93">
        <v>0.86799999999999999</v>
      </c>
      <c r="Q297" s="93">
        <v>16</v>
      </c>
      <c r="R297" s="93">
        <v>6</v>
      </c>
      <c r="S297" s="93">
        <v>0.84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3.72</v>
      </c>
      <c r="P299" s="93">
        <v>3.4</v>
      </c>
      <c r="Q299" s="93">
        <v>14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5.5</v>
      </c>
      <c r="C302">
        <f t="shared" si="33"/>
        <v>5.38</v>
      </c>
      <c r="D302">
        <f t="shared" si="34"/>
        <v>5</v>
      </c>
      <c r="E302">
        <f t="shared" si="35"/>
        <v>41</v>
      </c>
      <c r="F302">
        <f t="shared" si="36"/>
        <v>5.5</v>
      </c>
      <c r="G302">
        <f t="shared" si="37"/>
        <v>6.04</v>
      </c>
      <c r="N302" s="93" t="s">
        <v>600</v>
      </c>
      <c r="O302" s="93">
        <v>8.0980000000000008</v>
      </c>
      <c r="P302" s="93">
        <v>7.202</v>
      </c>
      <c r="Q302" s="93">
        <v>4</v>
      </c>
      <c r="R302" s="93" t="s">
        <v>121</v>
      </c>
      <c r="S302" s="93">
        <v>7.4619999999999997</v>
      </c>
      <c r="T302" s="93" t="s">
        <v>121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48.62</v>
      </c>
      <c r="C304">
        <f t="shared" si="33"/>
        <v>42.6</v>
      </c>
      <c r="D304">
        <f t="shared" si="34"/>
        <v>4</v>
      </c>
      <c r="E304">
        <f t="shared" si="35"/>
        <v>42</v>
      </c>
      <c r="F304">
        <f t="shared" si="36"/>
        <v>47.6</v>
      </c>
      <c r="G304">
        <f t="shared" si="37"/>
        <v>54.6</v>
      </c>
      <c r="N304" s="93" t="s">
        <v>604</v>
      </c>
      <c r="O304" s="93">
        <v>8.06</v>
      </c>
      <c r="P304" s="93">
        <v>6.82</v>
      </c>
      <c r="Q304" s="93">
        <v>14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7.7</v>
      </c>
      <c r="P306" s="93">
        <v>7.96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1.25</v>
      </c>
      <c r="C307">
        <f t="shared" si="33"/>
        <v>1.18</v>
      </c>
      <c r="D307">
        <f t="shared" si="34"/>
        <v>1</v>
      </c>
      <c r="E307">
        <f t="shared" si="35"/>
        <v>7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1.71</v>
      </c>
      <c r="C309">
        <f t="shared" si="33"/>
        <v>1.6</v>
      </c>
      <c r="D309">
        <f t="shared" si="34"/>
        <v>18</v>
      </c>
      <c r="E309">
        <f t="shared" si="35"/>
        <v>25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0.72499999999999998</v>
      </c>
      <c r="C310">
        <f t="shared" si="33"/>
        <v>0.68</v>
      </c>
      <c r="D310">
        <f t="shared" si="34"/>
        <v>1</v>
      </c>
      <c r="E310">
        <f t="shared" si="35"/>
        <v>25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13.9</v>
      </c>
      <c r="P310" s="93">
        <v>14</v>
      </c>
      <c r="Q310" s="93" t="s">
        <v>121</v>
      </c>
      <c r="R310" s="93">
        <v>25</v>
      </c>
      <c r="S310" s="93" t="s">
        <v>121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3.85</v>
      </c>
      <c r="P311" s="93">
        <v>3.59</v>
      </c>
      <c r="Q311" s="93">
        <v>1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0.23899999999999999</v>
      </c>
      <c r="C314">
        <f t="shared" si="33"/>
        <v>0.20300000000000001</v>
      </c>
      <c r="D314">
        <f t="shared" si="34"/>
        <v>14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0.75</v>
      </c>
      <c r="C315">
        <f t="shared" si="33"/>
        <v>0.55000000000000004</v>
      </c>
      <c r="D315">
        <f t="shared" si="34"/>
        <v>2</v>
      </c>
      <c r="E315">
        <f t="shared" si="35"/>
        <v>21</v>
      </c>
      <c r="F315">
        <f t="shared" si="36"/>
        <v>0.64</v>
      </c>
      <c r="G315">
        <f t="shared" si="37"/>
        <v>0.55000000000000004</v>
      </c>
      <c r="N315" s="93" t="s">
        <v>626</v>
      </c>
      <c r="O315" s="93">
        <v>0.33200000000000002</v>
      </c>
      <c r="P315" s="93">
        <v>0.34399999999999997</v>
      </c>
      <c r="Q315" s="93">
        <v>14</v>
      </c>
      <c r="R315" s="93">
        <v>6</v>
      </c>
      <c r="S315" s="93">
        <v>0.38</v>
      </c>
      <c r="T315" s="93">
        <v>0.32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1.3220000000000001</v>
      </c>
      <c r="P316" s="93">
        <v>1.3480000000000001</v>
      </c>
      <c r="Q316" s="93" t="s">
        <v>121</v>
      </c>
      <c r="R316" s="93" t="s">
        <v>121</v>
      </c>
      <c r="S316" s="93" t="s">
        <v>121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1.3460000000000001</v>
      </c>
      <c r="C319">
        <f t="shared" si="33"/>
        <v>1.43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7.29</v>
      </c>
      <c r="P319" s="93">
        <v>6.9</v>
      </c>
      <c r="Q319" s="93">
        <v>1</v>
      </c>
      <c r="R319" s="93">
        <v>6</v>
      </c>
      <c r="S319" s="93">
        <v>7.38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5.95</v>
      </c>
      <c r="P320" s="93">
        <v>5.4</v>
      </c>
      <c r="Q320" s="93">
        <v>7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5.73</v>
      </c>
      <c r="P322" s="93">
        <v>5.99</v>
      </c>
      <c r="Q322" s="93">
        <v>16</v>
      </c>
      <c r="R322" s="93">
        <v>6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5.5</v>
      </c>
      <c r="P323" s="93">
        <v>5.38</v>
      </c>
      <c r="Q323" s="93">
        <v>5</v>
      </c>
      <c r="R323" s="93">
        <v>41</v>
      </c>
      <c r="S323" s="93">
        <v>5.5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1.61</v>
      </c>
      <c r="P324" s="93">
        <v>1.5349999999999999</v>
      </c>
      <c r="Q324" s="93">
        <v>1</v>
      </c>
      <c r="R324" s="93">
        <v>24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4519.7002000000002</v>
      </c>
      <c r="P327" s="93">
        <v>3943.76</v>
      </c>
      <c r="Q327" s="93">
        <v>0</v>
      </c>
      <c r="R327" s="93">
        <v>34</v>
      </c>
      <c r="S327" s="93">
        <v>4519.7002000000002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0.17</v>
      </c>
      <c r="P329" s="93">
        <v>0.1366</v>
      </c>
      <c r="Q329" s="93">
        <v>17</v>
      </c>
      <c r="R329" s="93">
        <v>39</v>
      </c>
      <c r="S329" s="93">
        <v>0.14799999999999999</v>
      </c>
      <c r="T329" s="93">
        <v>0.17960000000000001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3.9649999999999999</v>
      </c>
      <c r="C330">
        <f t="shared" si="40"/>
        <v>3.53</v>
      </c>
      <c r="D330">
        <f t="shared" si="41"/>
        <v>1</v>
      </c>
      <c r="E330">
        <f t="shared" si="42"/>
        <v>35</v>
      </c>
      <c r="F330">
        <f t="shared" si="43"/>
        <v>3.9849999999999999</v>
      </c>
      <c r="G330">
        <f t="shared" si="44"/>
        <v>4.6849999999999996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15.54</v>
      </c>
      <c r="P331" s="93">
        <v>13.64</v>
      </c>
      <c r="Q331" s="93">
        <v>13</v>
      </c>
      <c r="R331" s="93">
        <v>24</v>
      </c>
      <c r="S331" s="93">
        <v>14.3</v>
      </c>
      <c r="T331" s="93">
        <v>13.68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1.56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0.29899999999999999</v>
      </c>
      <c r="P336" s="93">
        <v>0.308</v>
      </c>
      <c r="Q336" s="93">
        <v>49</v>
      </c>
      <c r="R336" s="93">
        <v>35</v>
      </c>
      <c r="S336" s="93">
        <v>0.36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1.49</v>
      </c>
      <c r="P339" s="93">
        <v>1.56</v>
      </c>
      <c r="Q339" s="93" t="s">
        <v>121</v>
      </c>
      <c r="R339" s="93">
        <v>35</v>
      </c>
      <c r="S339" s="93" t="s">
        <v>121</v>
      </c>
      <c r="T339" s="93">
        <v>1.89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1.9179999999999999</v>
      </c>
      <c r="C341">
        <f t="shared" ref="C341:C346" si="46">VLOOKUP($A341,$N$5:$U$375,3,FALSE)</f>
        <v>1.83</v>
      </c>
      <c r="D341">
        <f t="shared" ref="D341:D346" si="47">VLOOKUP($A341,$N$5:$U$375,4,FALSE)</f>
        <v>1</v>
      </c>
      <c r="E341">
        <f t="shared" ref="E341:E346" si="48">VLOOKUP($A341,$N$5:$U$375,5,FALSE)</f>
        <v>6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2.94</v>
      </c>
      <c r="P341" s="93">
        <v>2.78</v>
      </c>
      <c r="Q341" s="93">
        <v>4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10.039999999999999</v>
      </c>
      <c r="C342" s="93">
        <f t="shared" si="46"/>
        <v>9.7100000000000009</v>
      </c>
      <c r="D342" s="93">
        <f t="shared" si="47"/>
        <v>1</v>
      </c>
      <c r="E342" s="93">
        <f t="shared" si="48"/>
        <v>24</v>
      </c>
      <c r="F342" s="93">
        <f t="shared" si="49"/>
        <v>10.26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10.67</v>
      </c>
      <c r="C343" s="93">
        <f t="shared" si="46"/>
        <v>10.98</v>
      </c>
      <c r="D343" s="93" t="str">
        <f t="shared" si="47"/>
        <v>N/A</v>
      </c>
      <c r="E343" s="93">
        <f t="shared" si="48"/>
        <v>25</v>
      </c>
      <c r="F343" s="93" t="str">
        <f t="shared" si="49"/>
        <v>N/A</v>
      </c>
      <c r="G343" s="93">
        <f t="shared" si="50"/>
        <v>10.76</v>
      </c>
      <c r="H343" s="93"/>
      <c r="N343" s="93" t="s">
        <v>670</v>
      </c>
      <c r="O343" s="93">
        <v>6.4</v>
      </c>
      <c r="P343" s="93">
        <v>5.92</v>
      </c>
      <c r="Q343" s="93">
        <v>1</v>
      </c>
      <c r="R343" s="93">
        <v>41</v>
      </c>
      <c r="S343" s="93">
        <v>6.44</v>
      </c>
      <c r="T343" s="93">
        <v>7.8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2.94</v>
      </c>
      <c r="C344" s="93">
        <f t="shared" si="46"/>
        <v>2.78</v>
      </c>
      <c r="D344" s="93">
        <f t="shared" si="47"/>
        <v>4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</v>
      </c>
      <c r="P344" s="93">
        <v>0.47</v>
      </c>
      <c r="Q344" s="93">
        <v>1</v>
      </c>
      <c r="R344" s="93">
        <v>30</v>
      </c>
      <c r="S344" s="93">
        <v>0.52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1.0900000000000001</v>
      </c>
      <c r="C345" s="93">
        <f t="shared" si="46"/>
        <v>1.208</v>
      </c>
      <c r="D345" s="93">
        <f t="shared" si="47"/>
        <v>11</v>
      </c>
      <c r="E345" s="93">
        <f t="shared" si="48"/>
        <v>7</v>
      </c>
      <c r="F345" s="93">
        <f t="shared" si="49"/>
        <v>1.4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tr">
        <f t="shared" si="45"/>
        <v>0,959</v>
      </c>
      <c r="C346" s="93" t="s">
        <v>1082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48.62</v>
      </c>
      <c r="P354" s="93">
        <v>42.6</v>
      </c>
      <c r="Q354" s="93">
        <v>4</v>
      </c>
      <c r="R354" s="93">
        <v>42</v>
      </c>
      <c r="S354" s="93">
        <v>47.6</v>
      </c>
      <c r="T354" s="93">
        <v>54.6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4138.0698000000002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1.25</v>
      </c>
      <c r="P358" s="93">
        <v>1.18</v>
      </c>
      <c r="Q358" s="93">
        <v>1</v>
      </c>
      <c r="R358" s="93">
        <v>7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3.19</v>
      </c>
      <c r="P359" s="93">
        <v>3.29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1.92</v>
      </c>
      <c r="P360" s="93">
        <v>1.82</v>
      </c>
      <c r="Q360" s="93">
        <v>14</v>
      </c>
      <c r="R360" s="93">
        <v>34</v>
      </c>
      <c r="S360" s="93">
        <v>1.92</v>
      </c>
      <c r="T360" s="93">
        <v>1.94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1.71</v>
      </c>
      <c r="P362" s="93">
        <v>1.6</v>
      </c>
      <c r="Q362" s="93">
        <v>18</v>
      </c>
      <c r="R362" s="93">
        <v>25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0.72499999999999998</v>
      </c>
      <c r="P363" s="93">
        <v>0.68</v>
      </c>
      <c r="Q363" s="93">
        <v>1</v>
      </c>
      <c r="R363" s="93">
        <v>25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0.23899999999999999</v>
      </c>
      <c r="P366" s="93">
        <v>0.20300000000000001</v>
      </c>
      <c r="Q366" s="93">
        <v>14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0.75</v>
      </c>
      <c r="P367" s="93">
        <v>0.55000000000000004</v>
      </c>
      <c r="Q367" s="93">
        <v>2</v>
      </c>
      <c r="R367" s="93">
        <v>21</v>
      </c>
      <c r="S367" s="93">
        <v>0.64</v>
      </c>
      <c r="T367" s="93">
        <v>0.55000000000000004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0.86399999999999999</v>
      </c>
      <c r="P370" s="93">
        <v>0.93600000000000005</v>
      </c>
      <c r="Q370" s="93" t="s">
        <v>121</v>
      </c>
      <c r="R370" s="93" t="s">
        <v>121</v>
      </c>
      <c r="S370" s="93" t="s">
        <v>121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491.73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2531.1201000000001</v>
      </c>
      <c r="P384" s="93">
        <v>2155.98</v>
      </c>
      <c r="Q384" s="93">
        <v>4</v>
      </c>
      <c r="R384" s="93">
        <v>35</v>
      </c>
      <c r="S384" s="93">
        <v>2364.8998999999999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2026-04-13T05:49:01Z</dcterms:modified>
</cp:coreProperties>
</file>