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oct25\"/>
    </mc:Choice>
  </mc:AlternateContent>
  <xr:revisionPtr revIDLastSave="0" documentId="8_{60D71ED3-4B9B-4AC6-8920-606610963F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B38" i="2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<sst xmlns="http://schemas.openxmlformats.org/spreadsheetml/2006/main" count="2669" uniqueCount="821">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</sst>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4.xml"/><Relationship Id="rId10" Type="http://schemas.microsoft.com/office/2017/06/relationships/rdRichValue" Target="richData/rdrichvalue.xml"/><Relationship Id="rId4" Type="http://schemas.openxmlformats.org/officeDocument/2006/relationships/chartsheet" Target="chartsheets/sheet1.xml"/><Relationship Id="rId9" Type="http://schemas.openxmlformats.org/officeDocument/2006/relationships/sheetMetadata" Target="metadata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0.48198169620400155</c:v>
                </c:pt>
                <c:pt idx="1">
                  <c:v>0.35235801234290681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56224"/>
        <c:axId val="83557760"/>
      </c:barChart>
      <c:catAx>
        <c:axId val="835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7760"/>
        <c:crosses val="autoZero"/>
        <c:auto val="1"/>
        <c:lblAlgn val="ctr"/>
        <c:lblOffset val="100"/>
        <c:noMultiLvlLbl val="0"/>
      </c:catAx>
      <c:valAx>
        <c:axId val="83557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8355622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1400.3927410362289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71200"/>
        <c:axId val="95972736"/>
      </c:barChart>
      <c:catAx>
        <c:axId val="95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2736"/>
        <c:crosses val="autoZero"/>
        <c:auto val="1"/>
        <c:lblAlgn val="ctr"/>
        <c:lblOffset val="100"/>
        <c:noMultiLvlLbl val="0"/>
      </c:catAx>
      <c:valAx>
        <c:axId val="95972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59712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7.25</c:v>
                </c:pt>
                <c:pt idx="2">
                  <c:v>1.05</c:v>
                </c:pt>
                <c:pt idx="3">
                  <c:v>2.2400000000000002</c:v>
                </c:pt>
                <c:pt idx="4">
                  <c:v>0.48599999999999999</c:v>
                </c:pt>
                <c:pt idx="5">
                  <c:v>4.5999999999999999E-2</c:v>
                </c:pt>
                <c:pt idx="6">
                  <c:v>4.8600000000000003</c:v>
                </c:pt>
                <c:pt idx="7">
                  <c:v>0</c:v>
                </c:pt>
                <c:pt idx="8">
                  <c:v>28.545000000000002</c:v>
                </c:pt>
                <c:pt idx="9">
                  <c:v>2.9950000000000001</c:v>
                </c:pt>
                <c:pt idx="10">
                  <c:v>3.5000000000000003E-2</c:v>
                </c:pt>
                <c:pt idx="11">
                  <c:v>6.17</c:v>
                </c:pt>
                <c:pt idx="12">
                  <c:v>1.4E-2</c:v>
                </c:pt>
                <c:pt idx="13">
                  <c:v>0.41</c:v>
                </c:pt>
                <c:pt idx="14">
                  <c:v>1</c:v>
                </c:pt>
                <c:pt idx="15">
                  <c:v>8.2899999999999991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4.8</c:v>
                </c:pt>
                <c:pt idx="21">
                  <c:v>3.37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7.36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13.24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3.82</c:v>
                </c:pt>
                <c:pt idx="35">
                  <c:v>7.26</c:v>
                </c:pt>
                <c:pt idx="36">
                  <c:v>5.21</c:v>
                </c:pt>
                <c:pt idx="37">
                  <c:v>0.155</c:v>
                </c:pt>
                <c:pt idx="38">
                  <c:v>1.58</c:v>
                </c:pt>
                <c:pt idx="39">
                  <c:v>0.12</c:v>
                </c:pt>
                <c:pt idx="40">
                  <c:v>2343.9198999999999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10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1.88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5.4</c:v>
                </c:pt>
                <c:pt idx="53">
                  <c:v>7.64</c:v>
                </c:pt>
                <c:pt idx="54">
                  <c:v>1.74</c:v>
                </c:pt>
                <c:pt idx="55">
                  <c:v>2.69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7.66</c:v>
                </c:pt>
                <c:pt idx="60">
                  <c:v>2.06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13.18</c:v>
                </c:pt>
                <c:pt idx="64">
                  <c:v>6.85</c:v>
                </c:pt>
                <c:pt idx="65">
                  <c:v>10.34</c:v>
                </c:pt>
                <c:pt idx="66">
                  <c:v>6.8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18343.980500000001</c:v>
                </c:pt>
                <c:pt idx="71">
                  <c:v>0</c:v>
                </c:pt>
                <c:pt idx="72">
                  <c:v>14.24</c:v>
                </c:pt>
                <c:pt idx="73">
                  <c:v>9.76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2.08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0.318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2.46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40.72</c:v>
                </c:pt>
                <c:pt idx="92">
                  <c:v>20.3</c:v>
                </c:pt>
                <c:pt idx="93">
                  <c:v>0.62</c:v>
                </c:pt>
                <c:pt idx="94">
                  <c:v>2.71</c:v>
                </c:pt>
                <c:pt idx="95">
                  <c:v>0</c:v>
                </c:pt>
                <c:pt idx="96">
                  <c:v>0</c:v>
                </c:pt>
                <c:pt idx="97">
                  <c:v>5.7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2.23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14.65</c:v>
                </c:pt>
                <c:pt idx="105">
                  <c:v>1.49</c:v>
                </c:pt>
                <c:pt idx="106">
                  <c:v>0</c:v>
                </c:pt>
                <c:pt idx="107">
                  <c:v>7.92</c:v>
                </c:pt>
                <c:pt idx="108">
                  <c:v>2.5099999999999998</c:v>
                </c:pt>
                <c:pt idx="109">
                  <c:v>2.16</c:v>
                </c:pt>
                <c:pt idx="110">
                  <c:v>1.79</c:v>
                </c:pt>
                <c:pt idx="111">
                  <c:v>3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12.96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3.4009999999999998</c:v>
                </c:pt>
                <c:pt idx="125">
                  <c:v>1.9750000000000001</c:v>
                </c:pt>
                <c:pt idx="126">
                  <c:v>5.05</c:v>
                </c:pt>
                <c:pt idx="127">
                  <c:v>6.37</c:v>
                </c:pt>
                <c:pt idx="128">
                  <c:v>3.44</c:v>
                </c:pt>
                <c:pt idx="129">
                  <c:v>7.0000000000000001E-3</c:v>
                </c:pt>
                <c:pt idx="130">
                  <c:v>6.3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3.22</c:v>
                </c:pt>
                <c:pt idx="136">
                  <c:v>6.5500000000000003E-2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8.0500000000000007</c:v>
                </c:pt>
                <c:pt idx="140">
                  <c:v>0.40200000000000002</c:v>
                </c:pt>
                <c:pt idx="141">
                  <c:v>0.77</c:v>
                </c:pt>
                <c:pt idx="142">
                  <c:v>0.45400000000000001</c:v>
                </c:pt>
                <c:pt idx="143">
                  <c:v>4.3600000000000003</c:v>
                </c:pt>
                <c:pt idx="144">
                  <c:v>5013.7402000000002</c:v>
                </c:pt>
                <c:pt idx="145">
                  <c:v>6989.48</c:v>
                </c:pt>
                <c:pt idx="146">
                  <c:v>5631.27</c:v>
                </c:pt>
                <c:pt idx="147">
                  <c:v>8193.8896000000004</c:v>
                </c:pt>
                <c:pt idx="148">
                  <c:v>5955.4902000000002</c:v>
                </c:pt>
                <c:pt idx="149">
                  <c:v>10609.21</c:v>
                </c:pt>
                <c:pt idx="150">
                  <c:v>8465.2597999999998</c:v>
                </c:pt>
                <c:pt idx="151">
                  <c:v>5359.77</c:v>
                </c:pt>
                <c:pt idx="152">
                  <c:v>6262.52</c:v>
                </c:pt>
                <c:pt idx="153">
                  <c:v>1187.7</c:v>
                </c:pt>
                <c:pt idx="154">
                  <c:v>859.04</c:v>
                </c:pt>
                <c:pt idx="155">
                  <c:v>4689.6298999999999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2766.5601000000001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1987.52</c:v>
                </c:pt>
                <c:pt idx="167">
                  <c:v>1.9</c:v>
                </c:pt>
                <c:pt idx="168">
                  <c:v>1.9E-2</c:v>
                </c:pt>
                <c:pt idx="169">
                  <c:v>22.8</c:v>
                </c:pt>
                <c:pt idx="170">
                  <c:v>0.47</c:v>
                </c:pt>
                <c:pt idx="171">
                  <c:v>0</c:v>
                </c:pt>
                <c:pt idx="172">
                  <c:v>0</c:v>
                </c:pt>
                <c:pt idx="173">
                  <c:v>2592.04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1.855</c:v>
                </c:pt>
                <c:pt idx="179">
                  <c:v>0</c:v>
                </c:pt>
                <c:pt idx="180">
                  <c:v>0.38700000000000001</c:v>
                </c:pt>
                <c:pt idx="181">
                  <c:v>5.18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5.38</c:v>
                </c:pt>
                <c:pt idx="185">
                  <c:v>1.1100000000000001</c:v>
                </c:pt>
                <c:pt idx="186">
                  <c:v>5.64</c:v>
                </c:pt>
                <c:pt idx="187">
                  <c:v>0</c:v>
                </c:pt>
                <c:pt idx="188">
                  <c:v>2.54</c:v>
                </c:pt>
                <c:pt idx="189">
                  <c:v>1.27</c:v>
                </c:pt>
                <c:pt idx="190">
                  <c:v>3.28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0.45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336</c:v>
                </c:pt>
                <c:pt idx="199">
                  <c:v>5.6</c:v>
                </c:pt>
                <c:pt idx="200">
                  <c:v>0</c:v>
                </c:pt>
                <c:pt idx="201">
                  <c:v>1.95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0.48399999999999999</c:v>
                </c:pt>
                <c:pt idx="210">
                  <c:v>4.28</c:v>
                </c:pt>
                <c:pt idx="211">
                  <c:v>1.4359999999999999</c:v>
                </c:pt>
                <c:pt idx="212">
                  <c:v>7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18.2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1.99</c:v>
                </c:pt>
                <c:pt idx="221">
                  <c:v>4.5</c:v>
                </c:pt>
                <c:pt idx="222">
                  <c:v>0.79800000000000004</c:v>
                </c:pt>
                <c:pt idx="223">
                  <c:v>0.04</c:v>
                </c:pt>
                <c:pt idx="224">
                  <c:v>7.2</c:v>
                </c:pt>
                <c:pt idx="225">
                  <c:v>39.200000000000003</c:v>
                </c:pt>
                <c:pt idx="226">
                  <c:v>1.47</c:v>
                </c:pt>
                <c:pt idx="227">
                  <c:v>0.32400000000000001</c:v>
                </c:pt>
                <c:pt idx="228">
                  <c:v>0.20799999999999999</c:v>
                </c:pt>
                <c:pt idx="229">
                  <c:v>0.125</c:v>
                </c:pt>
                <c:pt idx="230">
                  <c:v>2.04</c:v>
                </c:pt>
                <c:pt idx="231">
                  <c:v>3.44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1.72</c:v>
                </c:pt>
                <c:pt idx="237">
                  <c:v>0.84499999999999997</c:v>
                </c:pt>
                <c:pt idx="238">
                  <c:v>0</c:v>
                </c:pt>
                <c:pt idx="239">
                  <c:v>7.85</c:v>
                </c:pt>
                <c:pt idx="240">
                  <c:v>2.48</c:v>
                </c:pt>
                <c:pt idx="241">
                  <c:v>36.4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3.42</c:v>
                </c:pt>
                <c:pt idx="246">
                  <c:v>0.60399999999999998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24.8</c:v>
                </c:pt>
                <c:pt idx="251">
                  <c:v>5.34</c:v>
                </c:pt>
                <c:pt idx="252">
                  <c:v>2.64</c:v>
                </c:pt>
                <c:pt idx="253">
                  <c:v>0</c:v>
                </c:pt>
                <c:pt idx="254">
                  <c:v>0.6</c:v>
                </c:pt>
                <c:pt idx="255">
                  <c:v>26.86</c:v>
                </c:pt>
                <c:pt idx="256">
                  <c:v>4.1399999999999997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2.82</c:v>
                </c:pt>
                <c:pt idx="260">
                  <c:v>0.51</c:v>
                </c:pt>
                <c:pt idx="261">
                  <c:v>42.56</c:v>
                </c:pt>
                <c:pt idx="262">
                  <c:v>8915.2304999999997</c:v>
                </c:pt>
                <c:pt idx="263">
                  <c:v>3.3</c:v>
                </c:pt>
                <c:pt idx="264">
                  <c:v>1.37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2.62</c:v>
                </c:pt>
                <c:pt idx="272">
                  <c:v>1.8</c:v>
                </c:pt>
                <c:pt idx="273">
                  <c:v>0.60499999999999998</c:v>
                </c:pt>
                <c:pt idx="274">
                  <c:v>23</c:v>
                </c:pt>
                <c:pt idx="275">
                  <c:v>0</c:v>
                </c:pt>
                <c:pt idx="276">
                  <c:v>0</c:v>
                </c:pt>
                <c:pt idx="277">
                  <c:v>42.9</c:v>
                </c:pt>
                <c:pt idx="278">
                  <c:v>35.299999999999997</c:v>
                </c:pt>
                <c:pt idx="279">
                  <c:v>2.31</c:v>
                </c:pt>
                <c:pt idx="280">
                  <c:v>2.3199999999999998</c:v>
                </c:pt>
                <c:pt idx="281">
                  <c:v>17.97</c:v>
                </c:pt>
                <c:pt idx="282">
                  <c:v>8.23</c:v>
                </c:pt>
                <c:pt idx="283">
                  <c:v>2</c:v>
                </c:pt>
                <c:pt idx="284">
                  <c:v>4.46</c:v>
                </c:pt>
                <c:pt idx="285">
                  <c:v>0.78600000000000003</c:v>
                </c:pt>
                <c:pt idx="286">
                  <c:v>15.62</c:v>
                </c:pt>
                <c:pt idx="287">
                  <c:v>11.24</c:v>
                </c:pt>
                <c:pt idx="288">
                  <c:v>0.88</c:v>
                </c:pt>
                <c:pt idx="289">
                  <c:v>6.6</c:v>
                </c:pt>
                <c:pt idx="290">
                  <c:v>2.92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6.8920000000000003</c:v>
                </c:pt>
                <c:pt idx="294">
                  <c:v>1E-3</c:v>
                </c:pt>
                <c:pt idx="295">
                  <c:v>6.79</c:v>
                </c:pt>
                <c:pt idx="296">
                  <c:v>0.33300000000000002</c:v>
                </c:pt>
                <c:pt idx="297">
                  <c:v>8.5399999999999991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15.2</c:v>
                </c:pt>
                <c:pt idx="302">
                  <c:v>3.97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0.47599999999999998</c:v>
                </c:pt>
                <c:pt idx="307">
                  <c:v>1.3120000000000001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7.06</c:v>
                </c:pt>
                <c:pt idx="311">
                  <c:v>5.95</c:v>
                </c:pt>
                <c:pt idx="312">
                  <c:v>6.0000000000000001E-3</c:v>
                </c:pt>
                <c:pt idx="313">
                  <c:v>5.33</c:v>
                </c:pt>
                <c:pt idx="314">
                  <c:v>5.0999999999999996</c:v>
                </c:pt>
                <c:pt idx="315">
                  <c:v>1.59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3888.8600999999999</c:v>
                </c:pt>
                <c:pt idx="319">
                  <c:v>0</c:v>
                </c:pt>
                <c:pt idx="320">
                  <c:v>0.19500000000000001</c:v>
                </c:pt>
                <c:pt idx="321">
                  <c:v>2</c:v>
                </c:pt>
                <c:pt idx="322">
                  <c:v>13.32</c:v>
                </c:pt>
                <c:pt idx="323">
                  <c:v>1.36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0.32800000000000001</c:v>
                </c:pt>
                <c:pt idx="328">
                  <c:v>0.44</c:v>
                </c:pt>
                <c:pt idx="329">
                  <c:v>0</c:v>
                </c:pt>
                <c:pt idx="330">
                  <c:v>1.45</c:v>
                </c:pt>
                <c:pt idx="331">
                  <c:v>0</c:v>
                </c:pt>
                <c:pt idx="332">
                  <c:v>2.0299999999999998</c:v>
                </c:pt>
                <c:pt idx="333">
                  <c:v>0.61599999999999999</c:v>
                </c:pt>
                <c:pt idx="334">
                  <c:v>7.16</c:v>
                </c:pt>
                <c:pt idx="335">
                  <c:v>0.59399999999999997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36.6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1.22</c:v>
                </c:pt>
                <c:pt idx="350">
                  <c:v>1.75</c:v>
                </c:pt>
                <c:pt idx="351">
                  <c:v>0.16800000000000001</c:v>
                </c:pt>
                <c:pt idx="352">
                  <c:v>1.36</c:v>
                </c:pt>
                <c:pt idx="353">
                  <c:v>0.92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0.249</c:v>
                </c:pt>
                <c:pt idx="357">
                  <c:v>0.45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7.8</c:v>
                </c:pt>
                <c:pt idx="2">
                  <c:v>9</c:v>
                </c:pt>
                <c:pt idx="3">
                  <c:v>2.4550000000000001</c:v>
                </c:pt>
                <c:pt idx="4">
                  <c:v>0.53</c:v>
                </c:pt>
                <c:pt idx="5">
                  <c:v>0</c:v>
                </c:pt>
                <c:pt idx="6">
                  <c:v>5.09</c:v>
                </c:pt>
                <c:pt idx="7">
                  <c:v>0</c:v>
                </c:pt>
                <c:pt idx="8">
                  <c:v>29.51</c:v>
                </c:pt>
                <c:pt idx="9">
                  <c:v>2.98</c:v>
                </c:pt>
                <c:pt idx="10">
                  <c:v>0</c:v>
                </c:pt>
                <c:pt idx="11">
                  <c:v>5.9649999999999999</c:v>
                </c:pt>
                <c:pt idx="12">
                  <c:v>0</c:v>
                </c:pt>
                <c:pt idx="13">
                  <c:v>0</c:v>
                </c:pt>
                <c:pt idx="14">
                  <c:v>1.125</c:v>
                </c:pt>
                <c:pt idx="15">
                  <c:v>8.9600000000000009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4.9800000000000004</c:v>
                </c:pt>
                <c:pt idx="21">
                  <c:v>3.3340000000000001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7.98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13.76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3.96</c:v>
                </c:pt>
                <c:pt idx="35">
                  <c:v>7.38</c:v>
                </c:pt>
                <c:pt idx="36">
                  <c:v>0</c:v>
                </c:pt>
                <c:pt idx="37">
                  <c:v>0</c:v>
                </c:pt>
                <c:pt idx="38">
                  <c:v>1.79</c:v>
                </c:pt>
                <c:pt idx="39">
                  <c:v>0</c:v>
                </c:pt>
                <c:pt idx="40">
                  <c:v>2502.1100999999999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0</c:v>
                </c:pt>
                <c:pt idx="44">
                  <c:v>1.0900000000000001</c:v>
                </c:pt>
                <c:pt idx="45">
                  <c:v>0</c:v>
                </c:pt>
                <c:pt idx="46">
                  <c:v>1.96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5.55</c:v>
                </c:pt>
                <c:pt idx="53">
                  <c:v>6.69</c:v>
                </c:pt>
                <c:pt idx="54">
                  <c:v>1.9</c:v>
                </c:pt>
                <c:pt idx="55">
                  <c:v>2.81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8.1199999999999992</c:v>
                </c:pt>
                <c:pt idx="60">
                  <c:v>2.2599999999999998</c:v>
                </c:pt>
                <c:pt idx="61">
                  <c:v>0</c:v>
                </c:pt>
                <c:pt idx="62">
                  <c:v>3.085</c:v>
                </c:pt>
                <c:pt idx="63">
                  <c:v>11.88</c:v>
                </c:pt>
                <c:pt idx="64">
                  <c:v>6.7</c:v>
                </c:pt>
                <c:pt idx="65">
                  <c:v>10.36</c:v>
                </c:pt>
                <c:pt idx="66">
                  <c:v>6.25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18042.0605</c:v>
                </c:pt>
                <c:pt idx="71">
                  <c:v>0</c:v>
                </c:pt>
                <c:pt idx="72">
                  <c:v>13.92</c:v>
                </c:pt>
                <c:pt idx="73">
                  <c:v>9.64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2.2200000000000002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0.35799999999999998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2.67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42.66</c:v>
                </c:pt>
                <c:pt idx="92">
                  <c:v>20</c:v>
                </c:pt>
                <c:pt idx="93">
                  <c:v>0</c:v>
                </c:pt>
                <c:pt idx="94">
                  <c:v>2.35</c:v>
                </c:pt>
                <c:pt idx="95">
                  <c:v>0</c:v>
                </c:pt>
                <c:pt idx="96">
                  <c:v>0</c:v>
                </c:pt>
                <c:pt idx="97">
                  <c:v>5.6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2.29</c:v>
                </c:pt>
                <c:pt idx="102">
                  <c:v>0</c:v>
                </c:pt>
                <c:pt idx="103">
                  <c:v>0</c:v>
                </c:pt>
                <c:pt idx="104">
                  <c:v>15.3</c:v>
                </c:pt>
                <c:pt idx="105">
                  <c:v>1.296</c:v>
                </c:pt>
                <c:pt idx="106">
                  <c:v>7.9000000000000001E-2</c:v>
                </c:pt>
                <c:pt idx="107">
                  <c:v>8.56</c:v>
                </c:pt>
                <c:pt idx="108">
                  <c:v>2.33</c:v>
                </c:pt>
                <c:pt idx="109">
                  <c:v>0</c:v>
                </c:pt>
                <c:pt idx="110">
                  <c:v>1.88</c:v>
                </c:pt>
                <c:pt idx="111">
                  <c:v>2.9350000000000001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12.06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3.2490000000000001</c:v>
                </c:pt>
                <c:pt idx="125">
                  <c:v>2.12</c:v>
                </c:pt>
                <c:pt idx="126">
                  <c:v>0</c:v>
                </c:pt>
                <c:pt idx="127">
                  <c:v>6.75</c:v>
                </c:pt>
                <c:pt idx="128">
                  <c:v>3.79</c:v>
                </c:pt>
                <c:pt idx="129">
                  <c:v>0</c:v>
                </c:pt>
                <c:pt idx="130">
                  <c:v>6.7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3.71</c:v>
                </c:pt>
                <c:pt idx="136">
                  <c:v>7.0400000000000004E-2</c:v>
                </c:pt>
                <c:pt idx="137">
                  <c:v>0</c:v>
                </c:pt>
                <c:pt idx="138">
                  <c:v>0</c:v>
                </c:pt>
                <c:pt idx="139">
                  <c:v>8.4499999999999993</c:v>
                </c:pt>
                <c:pt idx="140">
                  <c:v>0</c:v>
                </c:pt>
                <c:pt idx="141">
                  <c:v>0.82799999999999996</c:v>
                </c:pt>
                <c:pt idx="142">
                  <c:v>0.50600000000000001</c:v>
                </c:pt>
                <c:pt idx="143">
                  <c:v>4.3949999999999996</c:v>
                </c:pt>
                <c:pt idx="144">
                  <c:v>5363.9301999999998</c:v>
                </c:pt>
                <c:pt idx="145">
                  <c:v>6819.2402000000002</c:v>
                </c:pt>
                <c:pt idx="146">
                  <c:v>6119.1099000000004</c:v>
                </c:pt>
                <c:pt idx="147">
                  <c:v>8215.6699000000008</c:v>
                </c:pt>
                <c:pt idx="148">
                  <c:v>6391.3198000000002</c:v>
                </c:pt>
                <c:pt idx="149">
                  <c:v>10146</c:v>
                </c:pt>
                <c:pt idx="150">
                  <c:v>8295.6201000000001</c:v>
                </c:pt>
                <c:pt idx="151">
                  <c:v>5287.3798999999999</c:v>
                </c:pt>
                <c:pt idx="152">
                  <c:v>6609.5497999999998</c:v>
                </c:pt>
                <c:pt idx="153">
                  <c:v>1264.1899000000001</c:v>
                </c:pt>
                <c:pt idx="154">
                  <c:v>0</c:v>
                </c:pt>
                <c:pt idx="155">
                  <c:v>4987.2201999999997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2886.0801000000001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2119.2399999999998</c:v>
                </c:pt>
                <c:pt idx="167">
                  <c:v>1.9450000000000001</c:v>
                </c:pt>
                <c:pt idx="168">
                  <c:v>0</c:v>
                </c:pt>
                <c:pt idx="169">
                  <c:v>21.66</c:v>
                </c:pt>
                <c:pt idx="170">
                  <c:v>0.54300000000000004</c:v>
                </c:pt>
                <c:pt idx="171">
                  <c:v>0</c:v>
                </c:pt>
                <c:pt idx="172">
                  <c:v>0</c:v>
                </c:pt>
                <c:pt idx="173">
                  <c:v>2692.21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</c:v>
                </c:pt>
                <c:pt idx="179">
                  <c:v>0</c:v>
                </c:pt>
                <c:pt idx="180">
                  <c:v>0.39900000000000002</c:v>
                </c:pt>
                <c:pt idx="181">
                  <c:v>3.68</c:v>
                </c:pt>
                <c:pt idx="182">
                  <c:v>0</c:v>
                </c:pt>
                <c:pt idx="183">
                  <c:v>0</c:v>
                </c:pt>
                <c:pt idx="184">
                  <c:v>5.18</c:v>
                </c:pt>
                <c:pt idx="185">
                  <c:v>1.2</c:v>
                </c:pt>
                <c:pt idx="186">
                  <c:v>6.02</c:v>
                </c:pt>
                <c:pt idx="187">
                  <c:v>0</c:v>
                </c:pt>
                <c:pt idx="188">
                  <c:v>2.4</c:v>
                </c:pt>
                <c:pt idx="189">
                  <c:v>1.375</c:v>
                </c:pt>
                <c:pt idx="190">
                  <c:v>3.7349999999999999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0.52900000000000003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344</c:v>
                </c:pt>
                <c:pt idx="199">
                  <c:v>0</c:v>
                </c:pt>
                <c:pt idx="200">
                  <c:v>0.4</c:v>
                </c:pt>
                <c:pt idx="201">
                  <c:v>2.34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0.498</c:v>
                </c:pt>
                <c:pt idx="210">
                  <c:v>0</c:v>
                </c:pt>
                <c:pt idx="211">
                  <c:v>1.51</c:v>
                </c:pt>
                <c:pt idx="212">
                  <c:v>7.39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17.04</c:v>
                </c:pt>
                <c:pt idx="218">
                  <c:v>0</c:v>
                </c:pt>
                <c:pt idx="219">
                  <c:v>0</c:v>
                </c:pt>
                <c:pt idx="220">
                  <c:v>2.2999999999999998</c:v>
                </c:pt>
                <c:pt idx="221">
                  <c:v>0</c:v>
                </c:pt>
                <c:pt idx="222">
                  <c:v>0.84299999999999997</c:v>
                </c:pt>
                <c:pt idx="223">
                  <c:v>0</c:v>
                </c:pt>
                <c:pt idx="224">
                  <c:v>7.68</c:v>
                </c:pt>
                <c:pt idx="225">
                  <c:v>41</c:v>
                </c:pt>
                <c:pt idx="226">
                  <c:v>1.35</c:v>
                </c:pt>
                <c:pt idx="227">
                  <c:v>0.29199999999999998</c:v>
                </c:pt>
                <c:pt idx="228">
                  <c:v>0.22600000000000001</c:v>
                </c:pt>
                <c:pt idx="229">
                  <c:v>0</c:v>
                </c:pt>
                <c:pt idx="230">
                  <c:v>1.96</c:v>
                </c:pt>
                <c:pt idx="231">
                  <c:v>3.9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1.56</c:v>
                </c:pt>
                <c:pt idx="237">
                  <c:v>0.95499999999999996</c:v>
                </c:pt>
                <c:pt idx="238">
                  <c:v>0</c:v>
                </c:pt>
                <c:pt idx="239">
                  <c:v>8.75</c:v>
                </c:pt>
                <c:pt idx="240">
                  <c:v>2.46</c:v>
                </c:pt>
                <c:pt idx="241">
                  <c:v>37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4.1500000000000004</c:v>
                </c:pt>
                <c:pt idx="246">
                  <c:v>0.57999999999999996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26.36</c:v>
                </c:pt>
                <c:pt idx="251">
                  <c:v>5.24</c:v>
                </c:pt>
                <c:pt idx="252">
                  <c:v>2.68</c:v>
                </c:pt>
                <c:pt idx="253">
                  <c:v>0.97199999999999998</c:v>
                </c:pt>
                <c:pt idx="254">
                  <c:v>0.65</c:v>
                </c:pt>
                <c:pt idx="255">
                  <c:v>29.78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2.99</c:v>
                </c:pt>
                <c:pt idx="260">
                  <c:v>0</c:v>
                </c:pt>
                <c:pt idx="261">
                  <c:v>48.08</c:v>
                </c:pt>
                <c:pt idx="262">
                  <c:v>0</c:v>
                </c:pt>
                <c:pt idx="263">
                  <c:v>3.18</c:v>
                </c:pt>
                <c:pt idx="264">
                  <c:v>1.24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</c:v>
                </c:pt>
                <c:pt idx="272">
                  <c:v>0</c:v>
                </c:pt>
                <c:pt idx="273">
                  <c:v>0.69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45.3</c:v>
                </c:pt>
                <c:pt idx="278">
                  <c:v>35</c:v>
                </c:pt>
                <c:pt idx="279">
                  <c:v>2.48</c:v>
                </c:pt>
                <c:pt idx="280">
                  <c:v>2.1</c:v>
                </c:pt>
                <c:pt idx="281">
                  <c:v>20.92</c:v>
                </c:pt>
                <c:pt idx="282">
                  <c:v>8.84</c:v>
                </c:pt>
                <c:pt idx="283">
                  <c:v>2.2000000000000002</c:v>
                </c:pt>
                <c:pt idx="284">
                  <c:v>0</c:v>
                </c:pt>
                <c:pt idx="285">
                  <c:v>0.82199999999999995</c:v>
                </c:pt>
                <c:pt idx="286">
                  <c:v>16.23</c:v>
                </c:pt>
                <c:pt idx="287">
                  <c:v>11.56</c:v>
                </c:pt>
                <c:pt idx="288">
                  <c:v>1.1000000000000001</c:v>
                </c:pt>
                <c:pt idx="289">
                  <c:v>7.35</c:v>
                </c:pt>
                <c:pt idx="290">
                  <c:v>2.91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7.6539999999999999</c:v>
                </c:pt>
                <c:pt idx="294">
                  <c:v>0</c:v>
                </c:pt>
                <c:pt idx="295">
                  <c:v>6.1</c:v>
                </c:pt>
                <c:pt idx="296">
                  <c:v>0</c:v>
                </c:pt>
                <c:pt idx="297">
                  <c:v>9.2799999999999994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15</c:v>
                </c:pt>
                <c:pt idx="302">
                  <c:v>4.09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0.48</c:v>
                </c:pt>
                <c:pt idx="307">
                  <c:v>1.3779999999999999</c:v>
                </c:pt>
                <c:pt idx="308">
                  <c:v>0</c:v>
                </c:pt>
                <c:pt idx="309">
                  <c:v>0</c:v>
                </c:pt>
                <c:pt idx="310">
                  <c:v>7.7</c:v>
                </c:pt>
                <c:pt idx="311">
                  <c:v>5.75</c:v>
                </c:pt>
                <c:pt idx="312">
                  <c:v>0</c:v>
                </c:pt>
                <c:pt idx="313">
                  <c:v>5.67</c:v>
                </c:pt>
                <c:pt idx="314">
                  <c:v>4.95</c:v>
                </c:pt>
                <c:pt idx="315">
                  <c:v>1.665</c:v>
                </c:pt>
                <c:pt idx="316">
                  <c:v>0</c:v>
                </c:pt>
                <c:pt idx="317">
                  <c:v>0</c:v>
                </c:pt>
                <c:pt idx="318">
                  <c:v>4146.5897999999997</c:v>
                </c:pt>
                <c:pt idx="319">
                  <c:v>0</c:v>
                </c:pt>
                <c:pt idx="320">
                  <c:v>0.20499999999999999</c:v>
                </c:pt>
                <c:pt idx="321">
                  <c:v>0</c:v>
                </c:pt>
                <c:pt idx="322">
                  <c:v>12.84</c:v>
                </c:pt>
                <c:pt idx="323">
                  <c:v>1.1100000000000001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0.34</c:v>
                </c:pt>
                <c:pt idx="328">
                  <c:v>0</c:v>
                </c:pt>
                <c:pt idx="329">
                  <c:v>1.04</c:v>
                </c:pt>
                <c:pt idx="330">
                  <c:v>1.69</c:v>
                </c:pt>
                <c:pt idx="331">
                  <c:v>6.9000000000000006E-2</c:v>
                </c:pt>
                <c:pt idx="332">
                  <c:v>2.2400000000000002</c:v>
                </c:pt>
                <c:pt idx="333">
                  <c:v>0</c:v>
                </c:pt>
                <c:pt idx="334">
                  <c:v>8.1</c:v>
                </c:pt>
                <c:pt idx="335">
                  <c:v>0.66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37.4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1.31</c:v>
                </c:pt>
                <c:pt idx="350">
                  <c:v>1.7</c:v>
                </c:pt>
                <c:pt idx="351">
                  <c:v>0</c:v>
                </c:pt>
                <c:pt idx="352">
                  <c:v>1.335</c:v>
                </c:pt>
                <c:pt idx="353">
                  <c:v>0.92</c:v>
                </c:pt>
                <c:pt idx="354">
                  <c:v>0</c:v>
                </c:pt>
                <c:pt idx="355">
                  <c:v>0</c:v>
                </c:pt>
                <c:pt idx="356">
                  <c:v>0.27200000000000002</c:v>
                </c:pt>
                <c:pt idx="357">
                  <c:v>0.41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</c:v>
                </c:pt>
                <c:pt idx="21">
                  <c:v>13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29</c:v>
                </c:pt>
                <c:pt idx="39">
                  <c:v>0</c:v>
                </c:pt>
                <c:pt idx="40">
                  <c:v>10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40</c:v>
                </c:pt>
                <c:pt idx="53">
                  <c:v>25</c:v>
                </c:pt>
                <c:pt idx="54">
                  <c:v>18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18</c:v>
                </c:pt>
                <c:pt idx="60">
                  <c:v>20</c:v>
                </c:pt>
                <c:pt idx="61">
                  <c:v>0</c:v>
                </c:pt>
                <c:pt idx="62">
                  <c:v>38</c:v>
                </c:pt>
                <c:pt idx="63">
                  <c:v>24</c:v>
                </c:pt>
                <c:pt idx="64">
                  <c:v>21</c:v>
                </c:pt>
                <c:pt idx="65">
                  <c:v>0</c:v>
                </c:pt>
                <c:pt idx="66">
                  <c:v>6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12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28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38</c:v>
                </c:pt>
                <c:pt idx="94">
                  <c:v>5</c:v>
                </c:pt>
                <c:pt idx="95">
                  <c:v>0</c:v>
                </c:pt>
                <c:pt idx="96">
                  <c:v>32</c:v>
                </c:pt>
                <c:pt idx="97">
                  <c:v>50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43</c:v>
                </c:pt>
                <c:pt idx="102">
                  <c:v>0</c:v>
                </c:pt>
                <c:pt idx="103">
                  <c:v>26</c:v>
                </c:pt>
                <c:pt idx="104">
                  <c:v>0</c:v>
                </c:pt>
                <c:pt idx="105">
                  <c:v>0</c:v>
                </c:pt>
                <c:pt idx="106">
                  <c:v>24</c:v>
                </c:pt>
                <c:pt idx="107">
                  <c:v>0</c:v>
                </c:pt>
                <c:pt idx="108">
                  <c:v>5</c:v>
                </c:pt>
                <c:pt idx="109">
                  <c:v>29</c:v>
                </c:pt>
                <c:pt idx="110">
                  <c:v>0</c:v>
                </c:pt>
                <c:pt idx="111">
                  <c:v>26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12</c:v>
                </c:pt>
                <c:pt idx="122">
                  <c:v>0</c:v>
                </c:pt>
                <c:pt idx="123">
                  <c:v>0</c:v>
                </c:pt>
                <c:pt idx="124">
                  <c:v>18</c:v>
                </c:pt>
                <c:pt idx="125">
                  <c:v>19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27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25</c:v>
                </c:pt>
                <c:pt idx="142">
                  <c:v>0</c:v>
                </c:pt>
                <c:pt idx="143">
                  <c:v>0</c:v>
                </c:pt>
                <c:pt idx="144">
                  <c:v>10</c:v>
                </c:pt>
                <c:pt idx="145">
                  <c:v>20</c:v>
                </c:pt>
                <c:pt idx="146">
                  <c:v>0</c:v>
                </c:pt>
                <c:pt idx="147">
                  <c:v>0</c:v>
                </c:pt>
                <c:pt idx="148">
                  <c:v>5</c:v>
                </c:pt>
                <c:pt idx="149">
                  <c:v>25</c:v>
                </c:pt>
                <c:pt idx="150">
                  <c:v>10</c:v>
                </c:pt>
                <c:pt idx="151">
                  <c:v>0</c:v>
                </c:pt>
                <c:pt idx="152">
                  <c:v>5</c:v>
                </c:pt>
                <c:pt idx="153">
                  <c:v>10</c:v>
                </c:pt>
                <c:pt idx="154">
                  <c:v>18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10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16</c:v>
                </c:pt>
                <c:pt idx="171">
                  <c:v>0</c:v>
                </c:pt>
                <c:pt idx="172">
                  <c:v>0</c:v>
                </c:pt>
                <c:pt idx="173">
                  <c:v>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17</c:v>
                </c:pt>
                <c:pt idx="182">
                  <c:v>0</c:v>
                </c:pt>
                <c:pt idx="183">
                  <c:v>0</c:v>
                </c:pt>
                <c:pt idx="184">
                  <c:v>12</c:v>
                </c:pt>
                <c:pt idx="185">
                  <c:v>37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0</c:v>
                </c:pt>
                <c:pt idx="190">
                  <c:v>15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16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48</c:v>
                </c:pt>
                <c:pt idx="210">
                  <c:v>0</c:v>
                </c:pt>
                <c:pt idx="211">
                  <c:v>19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13</c:v>
                </c:pt>
                <c:pt idx="218">
                  <c:v>0</c:v>
                </c:pt>
                <c:pt idx="219">
                  <c:v>26</c:v>
                </c:pt>
                <c:pt idx="220">
                  <c:v>0</c:v>
                </c:pt>
                <c:pt idx="221">
                  <c:v>0</c:v>
                </c:pt>
                <c:pt idx="222">
                  <c:v>25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24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16</c:v>
                </c:pt>
                <c:pt idx="237">
                  <c:v>18</c:v>
                </c:pt>
                <c:pt idx="238">
                  <c:v>0</c:v>
                </c:pt>
                <c:pt idx="239">
                  <c:v>0</c:v>
                </c:pt>
                <c:pt idx="240">
                  <c:v>13</c:v>
                </c:pt>
                <c:pt idx="241">
                  <c:v>48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34</c:v>
                </c:pt>
                <c:pt idx="246">
                  <c:v>20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52</c:v>
                </c:pt>
                <c:pt idx="254">
                  <c:v>0</c:v>
                </c:pt>
                <c:pt idx="255">
                  <c:v>29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15</c:v>
                </c:pt>
                <c:pt idx="264">
                  <c:v>10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18</c:v>
                </c:pt>
                <c:pt idx="279">
                  <c:v>41</c:v>
                </c:pt>
                <c:pt idx="280">
                  <c:v>7</c:v>
                </c:pt>
                <c:pt idx="281">
                  <c:v>20</c:v>
                </c:pt>
                <c:pt idx="282">
                  <c:v>24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27</c:v>
                </c:pt>
                <c:pt idx="287">
                  <c:v>0</c:v>
                </c:pt>
                <c:pt idx="288">
                  <c:v>49</c:v>
                </c:pt>
                <c:pt idx="289">
                  <c:v>9</c:v>
                </c:pt>
                <c:pt idx="290">
                  <c:v>7</c:v>
                </c:pt>
                <c:pt idx="291">
                  <c:v>0</c:v>
                </c:pt>
                <c:pt idx="292">
                  <c:v>0</c:v>
                </c:pt>
                <c:pt idx="293">
                  <c:v>52</c:v>
                </c:pt>
                <c:pt idx="294">
                  <c:v>0</c:v>
                </c:pt>
                <c:pt idx="295">
                  <c:v>6</c:v>
                </c:pt>
                <c:pt idx="296">
                  <c:v>8</c:v>
                </c:pt>
                <c:pt idx="297">
                  <c:v>0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32</c:v>
                </c:pt>
                <c:pt idx="302">
                  <c:v>19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12</c:v>
                </c:pt>
                <c:pt idx="308">
                  <c:v>9</c:v>
                </c:pt>
                <c:pt idx="309">
                  <c:v>0</c:v>
                </c:pt>
                <c:pt idx="310">
                  <c:v>27</c:v>
                </c:pt>
                <c:pt idx="311">
                  <c:v>3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25</c:v>
                </c:pt>
                <c:pt idx="316">
                  <c:v>0</c:v>
                </c:pt>
                <c:pt idx="317">
                  <c:v>0</c:v>
                </c:pt>
                <c:pt idx="318">
                  <c:v>10</c:v>
                </c:pt>
                <c:pt idx="319">
                  <c:v>0</c:v>
                </c:pt>
                <c:pt idx="320">
                  <c:v>16</c:v>
                </c:pt>
                <c:pt idx="321">
                  <c:v>0</c:v>
                </c:pt>
                <c:pt idx="322">
                  <c:v>10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0</c:v>
                </c:pt>
                <c:pt idx="331">
                  <c:v>36</c:v>
                </c:pt>
                <c:pt idx="332">
                  <c:v>0</c:v>
                </c:pt>
                <c:pt idx="333">
                  <c:v>42</c:v>
                </c:pt>
                <c:pt idx="334">
                  <c:v>11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0</c:v>
                </c:pt>
                <c:pt idx="350">
                  <c:v>17</c:v>
                </c:pt>
                <c:pt idx="351">
                  <c:v>0</c:v>
                </c:pt>
                <c:pt idx="352">
                  <c:v>10</c:v>
                </c:pt>
                <c:pt idx="353">
                  <c:v>30</c:v>
                </c:pt>
                <c:pt idx="354">
                  <c:v>0</c:v>
                </c:pt>
                <c:pt idx="355">
                  <c:v>8</c:v>
                </c:pt>
                <c:pt idx="356">
                  <c:v>0</c:v>
                </c:pt>
                <c:pt idx="357">
                  <c:v>42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26</c:v>
                </c:pt>
                <c:pt idx="2">
                  <c:v>44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36</c:v>
                </c:pt>
                <c:pt idx="7">
                  <c:v>0</c:v>
                </c:pt>
                <c:pt idx="8">
                  <c:v>0</c:v>
                </c:pt>
                <c:pt idx="9">
                  <c:v>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35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3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15</c:v>
                </c:pt>
                <c:pt idx="35">
                  <c:v>22</c:v>
                </c:pt>
                <c:pt idx="36">
                  <c:v>0</c:v>
                </c:pt>
                <c:pt idx="37">
                  <c:v>0</c:v>
                </c:pt>
                <c:pt idx="38">
                  <c:v>14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35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19</c:v>
                </c:pt>
                <c:pt idx="53">
                  <c:v>33</c:v>
                </c:pt>
                <c:pt idx="54">
                  <c:v>13</c:v>
                </c:pt>
                <c:pt idx="55">
                  <c:v>36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13</c:v>
                </c:pt>
                <c:pt idx="61">
                  <c:v>0</c:v>
                </c:pt>
                <c:pt idx="62">
                  <c:v>42</c:v>
                </c:pt>
                <c:pt idx="63">
                  <c:v>0</c:v>
                </c:pt>
                <c:pt idx="64">
                  <c:v>36</c:v>
                </c:pt>
                <c:pt idx="65">
                  <c:v>0</c:v>
                </c:pt>
                <c:pt idx="66">
                  <c:v>12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11</c:v>
                </c:pt>
                <c:pt idx="81">
                  <c:v>2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1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34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33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10</c:v>
                </c:pt>
                <c:pt idx="106">
                  <c:v>1</c:v>
                </c:pt>
                <c:pt idx="107">
                  <c:v>33</c:v>
                </c:pt>
                <c:pt idx="108">
                  <c:v>34</c:v>
                </c:pt>
                <c:pt idx="109">
                  <c:v>0</c:v>
                </c:pt>
                <c:pt idx="110">
                  <c:v>33</c:v>
                </c:pt>
                <c:pt idx="111">
                  <c:v>33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20</c:v>
                </c:pt>
                <c:pt idx="122">
                  <c:v>0</c:v>
                </c:pt>
                <c:pt idx="123">
                  <c:v>11</c:v>
                </c:pt>
                <c:pt idx="124">
                  <c:v>35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14</c:v>
                </c:pt>
                <c:pt idx="130">
                  <c:v>33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14</c:v>
                </c:pt>
                <c:pt idx="136">
                  <c:v>40</c:v>
                </c:pt>
                <c:pt idx="137">
                  <c:v>0</c:v>
                </c:pt>
                <c:pt idx="138">
                  <c:v>0</c:v>
                </c:pt>
                <c:pt idx="139">
                  <c:v>6</c:v>
                </c:pt>
                <c:pt idx="140">
                  <c:v>15</c:v>
                </c:pt>
                <c:pt idx="141">
                  <c:v>0</c:v>
                </c:pt>
                <c:pt idx="142">
                  <c:v>44</c:v>
                </c:pt>
                <c:pt idx="143">
                  <c:v>33</c:v>
                </c:pt>
                <c:pt idx="144">
                  <c:v>1</c:v>
                </c:pt>
                <c:pt idx="145">
                  <c:v>33</c:v>
                </c:pt>
                <c:pt idx="146">
                  <c:v>0</c:v>
                </c:pt>
                <c:pt idx="147">
                  <c:v>0</c:v>
                </c:pt>
                <c:pt idx="148">
                  <c:v>3</c:v>
                </c:pt>
                <c:pt idx="149">
                  <c:v>0</c:v>
                </c:pt>
                <c:pt idx="150">
                  <c:v>35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16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34</c:v>
                </c:pt>
                <c:pt idx="168">
                  <c:v>0</c:v>
                </c:pt>
                <c:pt idx="169">
                  <c:v>34</c:v>
                </c:pt>
                <c:pt idx="170">
                  <c:v>7</c:v>
                </c:pt>
                <c:pt idx="171">
                  <c:v>0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28</c:v>
                </c:pt>
                <c:pt idx="179">
                  <c:v>0</c:v>
                </c:pt>
                <c:pt idx="180">
                  <c:v>30</c:v>
                </c:pt>
                <c:pt idx="181">
                  <c:v>36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9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35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34</c:v>
                </c:pt>
                <c:pt idx="210">
                  <c:v>0</c:v>
                </c:pt>
                <c:pt idx="211">
                  <c:v>8</c:v>
                </c:pt>
                <c:pt idx="212">
                  <c:v>28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20</c:v>
                </c:pt>
                <c:pt idx="218">
                  <c:v>0</c:v>
                </c:pt>
                <c:pt idx="219">
                  <c:v>44</c:v>
                </c:pt>
                <c:pt idx="220">
                  <c:v>54</c:v>
                </c:pt>
                <c:pt idx="221">
                  <c:v>0</c:v>
                </c:pt>
                <c:pt idx="222">
                  <c:v>9</c:v>
                </c:pt>
                <c:pt idx="223">
                  <c:v>0</c:v>
                </c:pt>
                <c:pt idx="224">
                  <c:v>8</c:v>
                </c:pt>
                <c:pt idx="225">
                  <c:v>0</c:v>
                </c:pt>
                <c:pt idx="226">
                  <c:v>35</c:v>
                </c:pt>
                <c:pt idx="227">
                  <c:v>0</c:v>
                </c:pt>
                <c:pt idx="228">
                  <c:v>14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33</c:v>
                </c:pt>
                <c:pt idx="237">
                  <c:v>13</c:v>
                </c:pt>
                <c:pt idx="238">
                  <c:v>0</c:v>
                </c:pt>
                <c:pt idx="239">
                  <c:v>2</c:v>
                </c:pt>
                <c:pt idx="240">
                  <c:v>29</c:v>
                </c:pt>
                <c:pt idx="241">
                  <c:v>7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14</c:v>
                </c:pt>
                <c:pt idx="246">
                  <c:v>30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35</c:v>
                </c:pt>
                <c:pt idx="251">
                  <c:v>0</c:v>
                </c:pt>
                <c:pt idx="252">
                  <c:v>33</c:v>
                </c:pt>
                <c:pt idx="253">
                  <c:v>37</c:v>
                </c:pt>
                <c:pt idx="254">
                  <c:v>22</c:v>
                </c:pt>
                <c:pt idx="255">
                  <c:v>16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25</c:v>
                </c:pt>
                <c:pt idx="264">
                  <c:v>36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31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46</c:v>
                </c:pt>
                <c:pt idx="278">
                  <c:v>32</c:v>
                </c:pt>
                <c:pt idx="279">
                  <c:v>33</c:v>
                </c:pt>
                <c:pt idx="280">
                  <c:v>9</c:v>
                </c:pt>
                <c:pt idx="281">
                  <c:v>3</c:v>
                </c:pt>
                <c:pt idx="282">
                  <c:v>0</c:v>
                </c:pt>
                <c:pt idx="283">
                  <c:v>11</c:v>
                </c:pt>
                <c:pt idx="284">
                  <c:v>0</c:v>
                </c:pt>
                <c:pt idx="285">
                  <c:v>22</c:v>
                </c:pt>
                <c:pt idx="286">
                  <c:v>16</c:v>
                </c:pt>
                <c:pt idx="287">
                  <c:v>20</c:v>
                </c:pt>
                <c:pt idx="288">
                  <c:v>35</c:v>
                </c:pt>
                <c:pt idx="289">
                  <c:v>0</c:v>
                </c:pt>
                <c:pt idx="290">
                  <c:v>33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15</c:v>
                </c:pt>
                <c:pt idx="296">
                  <c:v>14</c:v>
                </c:pt>
                <c:pt idx="297">
                  <c:v>5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37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36</c:v>
                </c:pt>
                <c:pt idx="307">
                  <c:v>2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36</c:v>
                </c:pt>
                <c:pt idx="314">
                  <c:v>0</c:v>
                </c:pt>
                <c:pt idx="315">
                  <c:v>9</c:v>
                </c:pt>
                <c:pt idx="316">
                  <c:v>0</c:v>
                </c:pt>
                <c:pt idx="317">
                  <c:v>0</c:v>
                </c:pt>
                <c:pt idx="318">
                  <c:v>1</c:v>
                </c:pt>
                <c:pt idx="319">
                  <c:v>0</c:v>
                </c:pt>
                <c:pt idx="320">
                  <c:v>7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33</c:v>
                </c:pt>
                <c:pt idx="328">
                  <c:v>13</c:v>
                </c:pt>
                <c:pt idx="329">
                  <c:v>36</c:v>
                </c:pt>
                <c:pt idx="330">
                  <c:v>8</c:v>
                </c:pt>
                <c:pt idx="331">
                  <c:v>9</c:v>
                </c:pt>
                <c:pt idx="332">
                  <c:v>8</c:v>
                </c:pt>
                <c:pt idx="333">
                  <c:v>44</c:v>
                </c:pt>
                <c:pt idx="334">
                  <c:v>1</c:v>
                </c:pt>
                <c:pt idx="335">
                  <c:v>31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35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32</c:v>
                </c:pt>
                <c:pt idx="350">
                  <c:v>0</c:v>
                </c:pt>
                <c:pt idx="351">
                  <c:v>0</c:v>
                </c:pt>
                <c:pt idx="352">
                  <c:v>33</c:v>
                </c:pt>
                <c:pt idx="353">
                  <c:v>35</c:v>
                </c:pt>
                <c:pt idx="354">
                  <c:v>0</c:v>
                </c:pt>
                <c:pt idx="355">
                  <c:v>14</c:v>
                </c:pt>
                <c:pt idx="356">
                  <c:v>30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2.52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3.165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5.26</c:v>
                </c:pt>
                <c:pt idx="21">
                  <c:v>3.6139999999999999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</c:v>
                </c:pt>
                <c:pt idx="39">
                  <c:v>0</c:v>
                </c:pt>
                <c:pt idx="40">
                  <c:v>2449.7600000000002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6.77</c:v>
                </c:pt>
                <c:pt idx="54">
                  <c:v>2.0099999999999998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7.74</c:v>
                </c:pt>
                <c:pt idx="60">
                  <c:v>2.6</c:v>
                </c:pt>
                <c:pt idx="61">
                  <c:v>0</c:v>
                </c:pt>
                <c:pt idx="62">
                  <c:v>3.4950000000000001</c:v>
                </c:pt>
                <c:pt idx="63">
                  <c:v>11.44</c:v>
                </c:pt>
                <c:pt idx="64">
                  <c:v>6.85</c:v>
                </c:pt>
                <c:pt idx="65">
                  <c:v>0</c:v>
                </c:pt>
                <c:pt idx="66">
                  <c:v>7.8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0.35599999999999998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2.6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0.58599999999999997</c:v>
                </c:pt>
                <c:pt idx="94">
                  <c:v>2.69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2.46</c:v>
                </c:pt>
                <c:pt idx="102">
                  <c:v>0</c:v>
                </c:pt>
                <c:pt idx="103">
                  <c:v>1.18</c:v>
                </c:pt>
                <c:pt idx="104">
                  <c:v>0</c:v>
                </c:pt>
                <c:pt idx="105">
                  <c:v>1.49</c:v>
                </c:pt>
                <c:pt idx="106">
                  <c:v>7.9000000000000001E-2</c:v>
                </c:pt>
                <c:pt idx="107">
                  <c:v>0</c:v>
                </c:pt>
                <c:pt idx="108">
                  <c:v>2.46</c:v>
                </c:pt>
                <c:pt idx="109">
                  <c:v>3.3</c:v>
                </c:pt>
                <c:pt idx="110">
                  <c:v>0</c:v>
                </c:pt>
                <c:pt idx="111">
                  <c:v>2.8250000000000002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12.795</c:v>
                </c:pt>
                <c:pt idx="122">
                  <c:v>0</c:v>
                </c:pt>
                <c:pt idx="123">
                  <c:v>0</c:v>
                </c:pt>
                <c:pt idx="124">
                  <c:v>3.327</c:v>
                </c:pt>
                <c:pt idx="125">
                  <c:v>2.14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3.45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0.83199999999999996</c:v>
                </c:pt>
                <c:pt idx="142">
                  <c:v>0</c:v>
                </c:pt>
                <c:pt idx="143">
                  <c:v>0</c:v>
                </c:pt>
                <c:pt idx="144">
                  <c:v>5255.1698999999999</c:v>
                </c:pt>
                <c:pt idx="145">
                  <c:v>6806.8100999999997</c:v>
                </c:pt>
                <c:pt idx="146">
                  <c:v>0</c:v>
                </c:pt>
                <c:pt idx="147">
                  <c:v>0</c:v>
                </c:pt>
                <c:pt idx="148">
                  <c:v>6390.1201000000001</c:v>
                </c:pt>
                <c:pt idx="149">
                  <c:v>10554.2598</c:v>
                </c:pt>
                <c:pt idx="150">
                  <c:v>8456.7900000000009</c:v>
                </c:pt>
                <c:pt idx="151">
                  <c:v>0</c:v>
                </c:pt>
                <c:pt idx="152">
                  <c:v>6590.71</c:v>
                </c:pt>
                <c:pt idx="153">
                  <c:v>1236.6600000000001</c:v>
                </c:pt>
                <c:pt idx="154">
                  <c:v>479.48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2076.71</c:v>
                </c:pt>
                <c:pt idx="167">
                  <c:v>0</c:v>
                </c:pt>
                <c:pt idx="168">
                  <c:v>0</c:v>
                </c:pt>
                <c:pt idx="169">
                  <c:v>23.36</c:v>
                </c:pt>
                <c:pt idx="170">
                  <c:v>0.53300000000000003</c:v>
                </c:pt>
                <c:pt idx="171">
                  <c:v>0</c:v>
                </c:pt>
                <c:pt idx="172">
                  <c:v>0</c:v>
                </c:pt>
                <c:pt idx="173">
                  <c:v>2690.4099000000001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3.61</c:v>
                </c:pt>
                <c:pt idx="182">
                  <c:v>0</c:v>
                </c:pt>
                <c:pt idx="183">
                  <c:v>0</c:v>
                </c:pt>
                <c:pt idx="184">
                  <c:v>5.28</c:v>
                </c:pt>
                <c:pt idx="185">
                  <c:v>1.1299999999999999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0</c:v>
                </c:pt>
                <c:pt idx="190">
                  <c:v>3.53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0.46500000000000002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2.2999999999999998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0.47899999999999998</c:v>
                </c:pt>
                <c:pt idx="210">
                  <c:v>0</c:v>
                </c:pt>
                <c:pt idx="211">
                  <c:v>1.4279999999999999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18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0</c:v>
                </c:pt>
                <c:pt idx="221">
                  <c:v>0</c:v>
                </c:pt>
                <c:pt idx="222">
                  <c:v>0.83799999999999997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1.56</c:v>
                </c:pt>
                <c:pt idx="237">
                  <c:v>1.06</c:v>
                </c:pt>
                <c:pt idx="238">
                  <c:v>0</c:v>
                </c:pt>
                <c:pt idx="239">
                  <c:v>0</c:v>
                </c:pt>
                <c:pt idx="240">
                  <c:v>2.61</c:v>
                </c:pt>
                <c:pt idx="241">
                  <c:v>36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3.9</c:v>
                </c:pt>
                <c:pt idx="246">
                  <c:v>0.66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0.80400000000000005</c:v>
                </c:pt>
                <c:pt idx="254">
                  <c:v>0</c:v>
                </c:pt>
                <c:pt idx="255">
                  <c:v>31.34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3.01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3.38</c:v>
                </c:pt>
                <c:pt idx="264">
                  <c:v>1.2050000000000001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37.299999999999997</c:v>
                </c:pt>
                <c:pt idx="279">
                  <c:v>2.74</c:v>
                </c:pt>
                <c:pt idx="280">
                  <c:v>2.38</c:v>
                </c:pt>
                <c:pt idx="281">
                  <c:v>20.16</c:v>
                </c:pt>
                <c:pt idx="282">
                  <c:v>8.3000000000000007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16.45</c:v>
                </c:pt>
                <c:pt idx="287">
                  <c:v>0</c:v>
                </c:pt>
                <c:pt idx="288">
                  <c:v>1.1399999999999999</c:v>
                </c:pt>
                <c:pt idx="289">
                  <c:v>7.2</c:v>
                </c:pt>
                <c:pt idx="290">
                  <c:v>3.02</c:v>
                </c:pt>
                <c:pt idx="291">
                  <c:v>0</c:v>
                </c:pt>
                <c:pt idx="292">
                  <c:v>1.276</c:v>
                </c:pt>
                <c:pt idx="293">
                  <c:v>6.93</c:v>
                </c:pt>
                <c:pt idx="294">
                  <c:v>0</c:v>
                </c:pt>
                <c:pt idx="295">
                  <c:v>7.22</c:v>
                </c:pt>
                <c:pt idx="296">
                  <c:v>0.82</c:v>
                </c:pt>
                <c:pt idx="297">
                  <c:v>0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16.2</c:v>
                </c:pt>
                <c:pt idx="302">
                  <c:v>4.0350000000000001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1.3740000000000001</c:v>
                </c:pt>
                <c:pt idx="308">
                  <c:v>4.68</c:v>
                </c:pt>
                <c:pt idx="309">
                  <c:v>0</c:v>
                </c:pt>
                <c:pt idx="310">
                  <c:v>7.11</c:v>
                </c:pt>
                <c:pt idx="311">
                  <c:v>6.1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1.9</c:v>
                </c:pt>
                <c:pt idx="316">
                  <c:v>0</c:v>
                </c:pt>
                <c:pt idx="317">
                  <c:v>0</c:v>
                </c:pt>
                <c:pt idx="318">
                  <c:v>4063.3701000000001</c:v>
                </c:pt>
                <c:pt idx="319">
                  <c:v>0</c:v>
                </c:pt>
                <c:pt idx="320">
                  <c:v>0.2175</c:v>
                </c:pt>
                <c:pt idx="321">
                  <c:v>0</c:v>
                </c:pt>
                <c:pt idx="322">
                  <c:v>13.16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0</c:v>
                </c:pt>
                <c:pt idx="331">
                  <c:v>0.14399999999999999</c:v>
                </c:pt>
                <c:pt idx="332">
                  <c:v>0</c:v>
                </c:pt>
                <c:pt idx="333">
                  <c:v>0.71199999999999997</c:v>
                </c:pt>
                <c:pt idx="334">
                  <c:v>7.88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0</c:v>
                </c:pt>
                <c:pt idx="350">
                  <c:v>1.825</c:v>
                </c:pt>
                <c:pt idx="351">
                  <c:v>0</c:v>
                </c:pt>
                <c:pt idx="352">
                  <c:v>1.44</c:v>
                </c:pt>
                <c:pt idx="353">
                  <c:v>1.03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</c:v>
                </c:pt>
                <c:pt idx="357">
                  <c:v>0.442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7.9</c:v>
                </c:pt>
                <c:pt idx="2">
                  <c:v>10</c:v>
                </c:pt>
                <c:pt idx="3">
                  <c:v>2.2999999999999998</c:v>
                </c:pt>
                <c:pt idx="4">
                  <c:v>0.498</c:v>
                </c:pt>
                <c:pt idx="5">
                  <c:v>0</c:v>
                </c:pt>
                <c:pt idx="6">
                  <c:v>5.4</c:v>
                </c:pt>
                <c:pt idx="7">
                  <c:v>0</c:v>
                </c:pt>
                <c:pt idx="8">
                  <c:v>0</c:v>
                </c:pt>
                <c:pt idx="9">
                  <c:v>3.18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8.3800000000000008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4.99</c:v>
                </c:pt>
                <c:pt idx="21">
                  <c:v>3.387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7.56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13.38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3.82</c:v>
                </c:pt>
                <c:pt idx="35">
                  <c:v>7.22</c:v>
                </c:pt>
                <c:pt idx="36">
                  <c:v>0</c:v>
                </c:pt>
                <c:pt idx="37">
                  <c:v>0</c:v>
                </c:pt>
                <c:pt idx="38">
                  <c:v>1.66</c:v>
                </c:pt>
                <c:pt idx="39">
                  <c:v>0</c:v>
                </c:pt>
                <c:pt idx="40">
                  <c:v>2377.4398999999999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2.17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4.9000000000000004</c:v>
                </c:pt>
                <c:pt idx="53">
                  <c:v>6.38</c:v>
                </c:pt>
                <c:pt idx="54">
                  <c:v>1.86</c:v>
                </c:pt>
                <c:pt idx="55">
                  <c:v>2.88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7.66</c:v>
                </c:pt>
                <c:pt idx="60">
                  <c:v>2.2000000000000002</c:v>
                </c:pt>
                <c:pt idx="61">
                  <c:v>0</c:v>
                </c:pt>
                <c:pt idx="62">
                  <c:v>3.15</c:v>
                </c:pt>
                <c:pt idx="63">
                  <c:v>0</c:v>
                </c:pt>
                <c:pt idx="64">
                  <c:v>6.65</c:v>
                </c:pt>
                <c:pt idx="65">
                  <c:v>0</c:v>
                </c:pt>
                <c:pt idx="66">
                  <c:v>7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13.9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7775.9701999999997</c:v>
                </c:pt>
                <c:pt idx="81">
                  <c:v>0.33400000000000002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2.41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2.44</c:v>
                </c:pt>
                <c:pt idx="102">
                  <c:v>0</c:v>
                </c:pt>
                <c:pt idx="103">
                  <c:v>0</c:v>
                </c:pt>
                <c:pt idx="104">
                  <c:v>14.85</c:v>
                </c:pt>
                <c:pt idx="105">
                  <c:v>1.3320000000000001</c:v>
                </c:pt>
                <c:pt idx="106">
                  <c:v>0</c:v>
                </c:pt>
                <c:pt idx="107">
                  <c:v>8.2200000000000006</c:v>
                </c:pt>
                <c:pt idx="108">
                  <c:v>2.54</c:v>
                </c:pt>
                <c:pt idx="109">
                  <c:v>0</c:v>
                </c:pt>
                <c:pt idx="110">
                  <c:v>2.12</c:v>
                </c:pt>
                <c:pt idx="111">
                  <c:v>2.57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11.705</c:v>
                </c:pt>
                <c:pt idx="122">
                  <c:v>0</c:v>
                </c:pt>
                <c:pt idx="123">
                  <c:v>0</c:v>
                </c:pt>
                <c:pt idx="124">
                  <c:v>3.14</c:v>
                </c:pt>
                <c:pt idx="125">
                  <c:v>1.9750000000000001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7.06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3.35</c:v>
                </c:pt>
                <c:pt idx="136">
                  <c:v>6.9000000000000006E-2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0.77</c:v>
                </c:pt>
                <c:pt idx="142">
                  <c:v>0.57999999999999996</c:v>
                </c:pt>
                <c:pt idx="143">
                  <c:v>4.6500000000000004</c:v>
                </c:pt>
                <c:pt idx="144">
                  <c:v>5088.3100999999997</c:v>
                </c:pt>
                <c:pt idx="145">
                  <c:v>6187.27</c:v>
                </c:pt>
                <c:pt idx="146">
                  <c:v>0</c:v>
                </c:pt>
                <c:pt idx="147">
                  <c:v>0</c:v>
                </c:pt>
                <c:pt idx="148">
                  <c:v>6140.1099000000004</c:v>
                </c:pt>
                <c:pt idx="149">
                  <c:v>0</c:v>
                </c:pt>
                <c:pt idx="150">
                  <c:v>8289.2998000000007</c:v>
                </c:pt>
                <c:pt idx="151">
                  <c:v>0</c:v>
                </c:pt>
                <c:pt idx="152">
                  <c:v>6262.52</c:v>
                </c:pt>
                <c:pt idx="153">
                  <c:v>1187.7</c:v>
                </c:pt>
                <c:pt idx="154">
                  <c:v>425.69</c:v>
                </c:pt>
                <c:pt idx="155">
                  <c:v>0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2874.1100999999999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2013.76</c:v>
                </c:pt>
                <c:pt idx="167">
                  <c:v>1.9450000000000001</c:v>
                </c:pt>
                <c:pt idx="168">
                  <c:v>0</c:v>
                </c:pt>
                <c:pt idx="169">
                  <c:v>22.2</c:v>
                </c:pt>
                <c:pt idx="170">
                  <c:v>0.49</c:v>
                </c:pt>
                <c:pt idx="171">
                  <c:v>0</c:v>
                </c:pt>
                <c:pt idx="172">
                  <c:v>0</c:v>
                </c:pt>
                <c:pt idx="173">
                  <c:v>2624.8501000000001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2.0299999999999998</c:v>
                </c:pt>
                <c:pt idx="179">
                  <c:v>0</c:v>
                </c:pt>
                <c:pt idx="180">
                  <c:v>0.47799999999999998</c:v>
                </c:pt>
                <c:pt idx="181">
                  <c:v>3.37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1.1779999999999999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1.53</c:v>
                </c:pt>
                <c:pt idx="190">
                  <c:v>3.35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0.46600000000000003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2.04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0.51400000000000001</c:v>
                </c:pt>
                <c:pt idx="210">
                  <c:v>0</c:v>
                </c:pt>
                <c:pt idx="211">
                  <c:v>1.4</c:v>
                </c:pt>
                <c:pt idx="212">
                  <c:v>7.17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17.64</c:v>
                </c:pt>
                <c:pt idx="218">
                  <c:v>0</c:v>
                </c:pt>
                <c:pt idx="219">
                  <c:v>0</c:v>
                </c:pt>
                <c:pt idx="220">
                  <c:v>2.2200000000000002</c:v>
                </c:pt>
                <c:pt idx="221">
                  <c:v>0</c:v>
                </c:pt>
                <c:pt idx="222">
                  <c:v>0.80100000000000005</c:v>
                </c:pt>
                <c:pt idx="223">
                  <c:v>0</c:v>
                </c:pt>
                <c:pt idx="224">
                  <c:v>7.63</c:v>
                </c:pt>
                <c:pt idx="225">
                  <c:v>0</c:v>
                </c:pt>
                <c:pt idx="226">
                  <c:v>1.45</c:v>
                </c:pt>
                <c:pt idx="227">
                  <c:v>0</c:v>
                </c:pt>
                <c:pt idx="228">
                  <c:v>0.24399999999999999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1.44</c:v>
                </c:pt>
                <c:pt idx="237">
                  <c:v>0.94</c:v>
                </c:pt>
                <c:pt idx="238">
                  <c:v>0</c:v>
                </c:pt>
                <c:pt idx="239">
                  <c:v>7.75</c:v>
                </c:pt>
                <c:pt idx="240">
                  <c:v>2.4300000000000002</c:v>
                </c:pt>
                <c:pt idx="241">
                  <c:v>34.799999999999997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4.07</c:v>
                </c:pt>
                <c:pt idx="246">
                  <c:v>0.56200000000000006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25.18</c:v>
                </c:pt>
                <c:pt idx="251">
                  <c:v>0</c:v>
                </c:pt>
                <c:pt idx="252">
                  <c:v>2.65</c:v>
                </c:pt>
                <c:pt idx="253">
                  <c:v>0</c:v>
                </c:pt>
                <c:pt idx="254">
                  <c:v>0.69</c:v>
                </c:pt>
                <c:pt idx="255">
                  <c:v>29.94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2.82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3.32</c:v>
                </c:pt>
                <c:pt idx="264">
                  <c:v>1.2350000000000001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0.64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46.05</c:v>
                </c:pt>
                <c:pt idx="278">
                  <c:v>35.5</c:v>
                </c:pt>
                <c:pt idx="279">
                  <c:v>2.59</c:v>
                </c:pt>
                <c:pt idx="280">
                  <c:v>2.12</c:v>
                </c:pt>
                <c:pt idx="281">
                  <c:v>18.66</c:v>
                </c:pt>
                <c:pt idx="282">
                  <c:v>8.23</c:v>
                </c:pt>
                <c:pt idx="283">
                  <c:v>2.5</c:v>
                </c:pt>
                <c:pt idx="284">
                  <c:v>0</c:v>
                </c:pt>
                <c:pt idx="285">
                  <c:v>0.80800000000000005</c:v>
                </c:pt>
                <c:pt idx="286">
                  <c:v>16.39</c:v>
                </c:pt>
                <c:pt idx="287">
                  <c:v>11.26</c:v>
                </c:pt>
                <c:pt idx="288">
                  <c:v>1.105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7.1459999999999999</c:v>
                </c:pt>
                <c:pt idx="294">
                  <c:v>0</c:v>
                </c:pt>
                <c:pt idx="295">
                  <c:v>6.22</c:v>
                </c:pt>
                <c:pt idx="296">
                  <c:v>0</c:v>
                </c:pt>
                <c:pt idx="297">
                  <c:v>8.86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15.4</c:v>
                </c:pt>
                <c:pt idx="302">
                  <c:v>3.9350000000000001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0.63</c:v>
                </c:pt>
                <c:pt idx="307">
                  <c:v>1.3340000000000001</c:v>
                </c:pt>
                <c:pt idx="308">
                  <c:v>0</c:v>
                </c:pt>
                <c:pt idx="309">
                  <c:v>0</c:v>
                </c:pt>
                <c:pt idx="310">
                  <c:v>7.06</c:v>
                </c:pt>
                <c:pt idx="311">
                  <c:v>0</c:v>
                </c:pt>
                <c:pt idx="312">
                  <c:v>0</c:v>
                </c:pt>
                <c:pt idx="313">
                  <c:v>5.55</c:v>
                </c:pt>
                <c:pt idx="314">
                  <c:v>0</c:v>
                </c:pt>
                <c:pt idx="315">
                  <c:v>1.62</c:v>
                </c:pt>
                <c:pt idx="316">
                  <c:v>0</c:v>
                </c:pt>
                <c:pt idx="317">
                  <c:v>0</c:v>
                </c:pt>
                <c:pt idx="318">
                  <c:v>3940.1898999999999</c:v>
                </c:pt>
                <c:pt idx="319">
                  <c:v>0</c:v>
                </c:pt>
                <c:pt idx="320">
                  <c:v>0.20050000000000001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0.33400000000000002</c:v>
                </c:pt>
                <c:pt idx="328">
                  <c:v>0</c:v>
                </c:pt>
                <c:pt idx="329">
                  <c:v>0</c:v>
                </c:pt>
                <c:pt idx="330">
                  <c:v>1.575</c:v>
                </c:pt>
                <c:pt idx="331">
                  <c:v>0.111</c:v>
                </c:pt>
                <c:pt idx="332">
                  <c:v>2.0499999999999998</c:v>
                </c:pt>
                <c:pt idx="333">
                  <c:v>0</c:v>
                </c:pt>
                <c:pt idx="334">
                  <c:v>7.36</c:v>
                </c:pt>
                <c:pt idx="335">
                  <c:v>0.63600000000000001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37.1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1.25</c:v>
                </c:pt>
                <c:pt idx="350">
                  <c:v>0</c:v>
                </c:pt>
                <c:pt idx="351">
                  <c:v>0</c:v>
                </c:pt>
                <c:pt idx="352">
                  <c:v>1.5</c:v>
                </c:pt>
                <c:pt idx="353">
                  <c:v>0.91</c:v>
                </c:pt>
                <c:pt idx="354">
                  <c:v>0</c:v>
                </c:pt>
                <c:pt idx="355">
                  <c:v>0</c:v>
                </c:pt>
                <c:pt idx="356">
                  <c:v>0.26700000000000002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168576"/>
        <c:axId val="96182656"/>
      </c:barChart>
      <c:catAx>
        <c:axId val="9616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82656"/>
        <c:crosses val="autoZero"/>
        <c:auto val="1"/>
        <c:lblAlgn val="ctr"/>
        <c:lblOffset val="100"/>
        <c:noMultiLvlLbl val="0"/>
      </c:catAx>
      <c:valAx>
        <c:axId val="961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96168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N/A</v>
    <v>2</v>
    <v>4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selection activeCell="B12" sqref="B12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45948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3.37</v>
      </c>
      <c r="C4" s="109">
        <f>((B4-K4)/K4)*100</f>
        <v>108.41063698206557</v>
      </c>
      <c r="D4" s="62">
        <f>ALL!D16</f>
        <v>13</v>
      </c>
      <c r="E4" s="62">
        <f>ALL!E16</f>
        <v>35</v>
      </c>
      <c r="F4" s="82">
        <f>ALL!F16</f>
        <v>3.6139999999999999</v>
      </c>
      <c r="G4" s="82">
        <f>ALL!G16</f>
        <v>3.387</v>
      </c>
      <c r="H4" s="63">
        <f>ALL!C16</f>
        <v>3.3340000000000001</v>
      </c>
      <c r="I4" s="64" t="str">
        <f t="shared" ref="I4:I24" si="0">IF(B4&gt;H4,"Long","Short")</f>
        <v>Long</v>
      </c>
      <c r="J4" s="99">
        <f t="shared" ref="J4:J24" si="1">((B4-H4)/H4)*100</f>
        <v>1.0797840431913626</v>
      </c>
      <c r="K4" s="136">
        <v>1.617</v>
      </c>
      <c r="L4" s="106">
        <f>C34/100</f>
        <v>0.48198169620400155</v>
      </c>
      <c r="M4" s="24"/>
      <c r="N4" s="94">
        <f>C36/100</f>
        <v>0.35235801234290681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108.41063698206557</v>
      </c>
      <c r="S4" s="32">
        <f t="shared" ref="S4:S24" si="4">B4*P4</f>
        <v>7719.5299938157086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15.62</v>
      </c>
      <c r="C5" s="95">
        <f>((B5-K5)/K5)*100</f>
        <v>4.9731182795698814</v>
      </c>
      <c r="D5" s="33">
        <f>ALL!D251</f>
        <v>27</v>
      </c>
      <c r="E5" s="33">
        <f>ALL!E251</f>
        <v>16</v>
      </c>
      <c r="F5" s="83">
        <f>ALL!F251</f>
        <v>16.45</v>
      </c>
      <c r="G5" s="83">
        <f>ALL!G251</f>
        <v>16.39</v>
      </c>
      <c r="H5" s="34">
        <f>ALL!C251</f>
        <v>16.23</v>
      </c>
      <c r="I5" s="65" t="str">
        <f t="shared" si="0"/>
        <v>Short</v>
      </c>
      <c r="J5" s="100">
        <f t="shared" si="1"/>
        <v>-3.7584719654960028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4.9731182795698814</v>
      </c>
      <c r="S5" s="36">
        <f t="shared" si="4"/>
        <v>3888.2043010752682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42.56</v>
      </c>
      <c r="C6" s="110">
        <f t="shared" ref="C6:C25" si="6">((B6-K6)/K6)*100</f>
        <v>26.968973747016701</v>
      </c>
      <c r="D6" s="37" t="str">
        <f>ALL!D232</f>
        <v>N/A</v>
      </c>
      <c r="E6" s="37" t="str">
        <f>ALL!E232</f>
        <v>N/A</v>
      </c>
      <c r="F6" s="84" t="str">
        <f>ALL!F232</f>
        <v>N/A</v>
      </c>
      <c r="G6" s="84" t="str">
        <f>ALL!G232</f>
        <v>N/A</v>
      </c>
      <c r="H6" s="34">
        <f>ALL!C232</f>
        <v>48.08</v>
      </c>
      <c r="I6" s="65" t="str">
        <f t="shared" si="0"/>
        <v>Short</v>
      </c>
      <c r="J6" s="101">
        <f t="shared" si="1"/>
        <v>-11.480865224625617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26.968973747016701</v>
      </c>
      <c r="S6" s="40">
        <f t="shared" si="4"/>
        <v>4702.9307875894983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17.97</v>
      </c>
      <c r="C7" s="95">
        <f>((B7-K7)/K7)*100</f>
        <v>14.458598726114646</v>
      </c>
      <c r="D7" s="33">
        <f>ALL!D248</f>
        <v>20</v>
      </c>
      <c r="E7" s="33">
        <f>ALL!E248</f>
        <v>3</v>
      </c>
      <c r="F7" s="83">
        <f>ALL!F248</f>
        <v>20.16</v>
      </c>
      <c r="G7" s="83">
        <f>ALL!G248</f>
        <v>18.66</v>
      </c>
      <c r="H7" s="34">
        <f>ALL!C248</f>
        <v>20.92</v>
      </c>
      <c r="I7" s="65" t="str">
        <f t="shared" si="0"/>
        <v>Short</v>
      </c>
      <c r="J7" s="100">
        <f>((B7-H7)/H7)*100</f>
        <v>-14.101338432122384</v>
      </c>
      <c r="K7" s="137">
        <v>15.7</v>
      </c>
      <c r="L7" s="25"/>
      <c r="M7" s="42">
        <f>-N4+L4</f>
        <v>0.12962368386109474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14.458598726114646</v>
      </c>
      <c r="S7" s="36">
        <f t="shared" si="4"/>
        <v>4239.5464968152864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7.92</v>
      </c>
      <c r="C8" s="110">
        <f t="shared" si="6"/>
        <v>4.7619047619047663</v>
      </c>
      <c r="D8" s="37" t="str">
        <f>ALL!D96</f>
        <v>N/A</v>
      </c>
      <c r="E8" s="37">
        <f>ALL!E96</f>
        <v>33</v>
      </c>
      <c r="F8" s="84" t="str">
        <f>ALL!F96</f>
        <v>N/A</v>
      </c>
      <c r="G8" s="84">
        <f>ALL!G96</f>
        <v>8.2200000000000006</v>
      </c>
      <c r="H8" s="34">
        <f>ALL!C96</f>
        <v>8.56</v>
      </c>
      <c r="I8" s="65" t="str">
        <f t="shared" si="0"/>
        <v>Short</v>
      </c>
      <c r="J8" s="101">
        <f t="shared" si="1"/>
        <v>-7.4766355140186977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4.7619047619047663</v>
      </c>
      <c r="S8" s="40">
        <f t="shared" si="4"/>
        <v>3880.3809523809527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6.79</v>
      </c>
      <c r="C9" s="95">
        <f>((B9-K9)/K9)*100</f>
        <v>22.122302158273392</v>
      </c>
      <c r="D9" s="33">
        <f>ALL!D260</f>
        <v>6</v>
      </c>
      <c r="E9" s="33">
        <f>ALL!E260</f>
        <v>15</v>
      </c>
      <c r="F9" s="83">
        <f>ALL!F260</f>
        <v>7.22</v>
      </c>
      <c r="G9" s="83">
        <f>ALL!G260</f>
        <v>6.22</v>
      </c>
      <c r="H9" s="34">
        <f>ALL!C260</f>
        <v>6.1</v>
      </c>
      <c r="I9" s="65" t="str">
        <f t="shared" si="0"/>
        <v>Long</v>
      </c>
      <c r="J9" s="100">
        <f t="shared" si="1"/>
        <v>11.311475409836072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22.122302158273392</v>
      </c>
      <c r="S9" s="36">
        <f t="shared" si="4"/>
        <v>4523.4100719424468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</v>
      </c>
      <c r="C10" s="110">
        <f t="shared" si="6"/>
        <v>16.861435726210345</v>
      </c>
      <c r="D10" s="37" t="str">
        <f>ALL!D185</f>
        <v>N/A</v>
      </c>
      <c r="E10" s="37">
        <f>ALL!E185</f>
        <v>28</v>
      </c>
      <c r="F10" s="84" t="str">
        <f>ALL!F185</f>
        <v>N/A</v>
      </c>
      <c r="G10" s="84">
        <f>ALL!G185</f>
        <v>7.17</v>
      </c>
      <c r="H10" s="34">
        <f>ALL!C185</f>
        <v>7.39</v>
      </c>
      <c r="I10" s="65" t="str">
        <f t="shared" si="0"/>
        <v>Short</v>
      </c>
      <c r="J10" s="101">
        <f>((B10-H10)/H10)*100</f>
        <v>-5.2774018944519581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16.861435726210345</v>
      </c>
      <c r="S10" s="40">
        <f t="shared" si="4"/>
        <v>4328.5475792988309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0.59399999999999997</v>
      </c>
      <c r="C11" s="95">
        <f t="shared" si="6"/>
        <v>6.451612903225791</v>
      </c>
      <c r="D11" s="33" t="str">
        <f>ALL!D294</f>
        <v>N/A</v>
      </c>
      <c r="E11" s="33">
        <f>ALL!E294</f>
        <v>31</v>
      </c>
      <c r="F11" s="83" t="str">
        <f>ALL!F294</f>
        <v>N/A</v>
      </c>
      <c r="G11" s="83">
        <f>ALL!G294</f>
        <v>0.63600000000000001</v>
      </c>
      <c r="H11" s="34">
        <f>ALL!C294</f>
        <v>0.66</v>
      </c>
      <c r="I11" s="65" t="str">
        <f t="shared" si="0"/>
        <v>Short</v>
      </c>
      <c r="J11" s="100">
        <f t="shared" si="1"/>
        <v>-10.000000000000009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6.451612903225791</v>
      </c>
      <c r="S11" s="36">
        <f t="shared" si="4"/>
        <v>3942.9677419354834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8.2899999999999991</v>
      </c>
      <c r="C12" s="110">
        <f>((B12-K12)/K12)*100</f>
        <v>70.051282051282044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34" t="str">
        <f>ALL!C19</f>
        <v>N/A</v>
      </c>
      <c r="I12" s="65" t="str">
        <f t="shared" si="0"/>
        <v>Short</v>
      </c>
      <c r="J12" s="101" t="e" vm="1">
        <f t="shared" si="1"/>
        <v>#VALUE!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70.051282051282044</v>
      </c>
      <c r="S12" s="40">
        <f t="shared" si="4"/>
        <v>6298.6994871794868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14.24</v>
      </c>
      <c r="C13" s="95">
        <f t="shared" si="6"/>
        <v>15.397082658022693</v>
      </c>
      <c r="D13" s="33">
        <f>ALL!D64</f>
        <v>12</v>
      </c>
      <c r="E13" s="33">
        <f>ALL!E64</f>
        <v>14</v>
      </c>
      <c r="F13" s="83">
        <f>ALL!F64</f>
        <v>14.4</v>
      </c>
      <c r="G13" s="83">
        <f>ALL!G64</f>
        <v>13.9</v>
      </c>
      <c r="H13" s="34">
        <f>ALL!C64</f>
        <v>13.92</v>
      </c>
      <c r="I13" s="65" t="str">
        <f t="shared" si="0"/>
        <v>Long</v>
      </c>
      <c r="J13" s="100">
        <f t="shared" si="1"/>
        <v>2.2988505747126458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15.397082658022693</v>
      </c>
      <c r="S13" s="36">
        <f t="shared" si="4"/>
        <v>4274.3079416531609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5.18</v>
      </c>
      <c r="C14" s="110">
        <f t="shared" si="6"/>
        <v>288.50971274281858</v>
      </c>
      <c r="D14" s="37">
        <f>ALL!D154</f>
        <v>17</v>
      </c>
      <c r="E14" s="37">
        <f>ALL!E154</f>
        <v>36</v>
      </c>
      <c r="F14" s="84">
        <f>ALL!F154</f>
        <v>3.61</v>
      </c>
      <c r="G14" s="84">
        <f>ALL!G154</f>
        <v>3.37</v>
      </c>
      <c r="H14" s="34">
        <f>ALL!C154</f>
        <v>3.68</v>
      </c>
      <c r="I14" s="65" t="str">
        <f t="shared" si="0"/>
        <v>Long</v>
      </c>
      <c r="J14" s="101">
        <f t="shared" si="1"/>
        <v>40.760869565217376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288.50971274281858</v>
      </c>
      <c r="S14" s="36">
        <f t="shared" si="4"/>
        <v>14390.399759993999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5.64</v>
      </c>
      <c r="C15" s="95">
        <f t="shared" si="6"/>
        <v>-5.0505050505050626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6.02</v>
      </c>
      <c r="I15" s="65" t="str">
        <f t="shared" si="0"/>
        <v>Short</v>
      </c>
      <c r="J15" s="100">
        <f t="shared" si="1"/>
        <v>-6.312292358803985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-5.0505050505050626</v>
      </c>
      <c r="S15" s="36">
        <f t="shared" si="4"/>
        <v>3516.9292929292928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</v>
      </c>
      <c r="C16" s="110">
        <f t="shared" si="6"/>
        <v>56.250000000000014</v>
      </c>
      <c r="D16" s="37">
        <f>ALL!D330</f>
        <v>26</v>
      </c>
      <c r="E16" s="37">
        <f>ALL!E330</f>
        <v>33</v>
      </c>
      <c r="F16" s="84">
        <f>ALL!F330</f>
        <v>2.8250000000000002</v>
      </c>
      <c r="G16" s="84">
        <f>ALL!G330</f>
        <v>2.57</v>
      </c>
      <c r="H16" s="34">
        <f>ALL!C330</f>
        <v>2.9350000000000001</v>
      </c>
      <c r="I16" s="65" t="str">
        <f t="shared" si="0"/>
        <v>Long</v>
      </c>
      <c r="J16" s="101">
        <f t="shared" si="1"/>
        <v>2.2146507666098789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56.250000000000014</v>
      </c>
      <c r="S16" s="40">
        <f t="shared" si="4"/>
        <v>5787.5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6.8920000000000003</v>
      </c>
      <c r="C17" s="95">
        <f t="shared" si="6"/>
        <v>79.012987012987011</v>
      </c>
      <c r="D17" s="33">
        <f>ALL!D258</f>
        <v>52</v>
      </c>
      <c r="E17" s="33">
        <f>ALL!E258</f>
        <v>1</v>
      </c>
      <c r="F17" s="83">
        <f>ALL!F258</f>
        <v>6.93</v>
      </c>
      <c r="G17" s="83">
        <f>ALL!G258</f>
        <v>7.1459999999999999</v>
      </c>
      <c r="H17" s="34">
        <f>ALL!C258</f>
        <v>7.6539999999999999</v>
      </c>
      <c r="I17" s="65" t="str">
        <f t="shared" si="0"/>
        <v>Short</v>
      </c>
      <c r="J17" s="100">
        <f t="shared" si="1"/>
        <v>-9.955578782336028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79.012987012987011</v>
      </c>
      <c r="S17" s="36">
        <f t="shared" si="4"/>
        <v>6630.6410389610392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6.37</v>
      </c>
      <c r="C18" s="110">
        <f>((B18-K18)/K18)*100</f>
        <v>41.241685144124176</v>
      </c>
      <c r="D18" s="37" t="str">
        <f>ALL!D114</f>
        <v>N/A</v>
      </c>
      <c r="E18" s="37" t="str">
        <f>ALL!E114</f>
        <v>N/A</v>
      </c>
      <c r="F18" s="84" t="str">
        <f>ALL!F114</f>
        <v>N/A</v>
      </c>
      <c r="G18" s="84" t="str">
        <f>ALL!G114</f>
        <v>N/A</v>
      </c>
      <c r="H18" s="34">
        <f>ALL!C114</f>
        <v>6.75</v>
      </c>
      <c r="I18" s="65" t="str">
        <f>IF(B18&gt;H18,"Long","Short")</f>
        <v>Short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41.241685144124176</v>
      </c>
      <c r="S18" s="40">
        <f t="shared" si="4"/>
        <v>5231.5920177383596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18.2</v>
      </c>
      <c r="C19" s="95">
        <f t="shared" si="6"/>
        <v>21.333333333333329</v>
      </c>
      <c r="D19" s="33">
        <f>ALL!D190</f>
        <v>13</v>
      </c>
      <c r="E19" s="33">
        <f>ALL!E190</f>
        <v>20</v>
      </c>
      <c r="F19" s="83">
        <f>ALL!F190</f>
        <v>18</v>
      </c>
      <c r="G19" s="83">
        <f>ALL!G190</f>
        <v>17.64</v>
      </c>
      <c r="H19" s="34">
        <f>ALL!C190</f>
        <v>17.04</v>
      </c>
      <c r="I19" s="65" t="str">
        <f t="shared" si="0"/>
        <v>Long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21.333333333333329</v>
      </c>
      <c r="S19" s="36">
        <f t="shared" si="4"/>
        <v>4494.1866666666665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3.4009999999999998</v>
      </c>
      <c r="C20" s="110">
        <f>((B20-K20)/K20)*100</f>
        <v>52.511210762331828</v>
      </c>
      <c r="D20" s="37">
        <f>ALL!D112</f>
        <v>18</v>
      </c>
      <c r="E20" s="37">
        <v>2</v>
      </c>
      <c r="F20" s="84">
        <f>ALL!F112</f>
        <v>3.327</v>
      </c>
      <c r="G20" s="84">
        <f>ALL!G112</f>
        <v>3.14</v>
      </c>
      <c r="H20" s="34">
        <f>ALL!C112</f>
        <v>3.2490000000000001</v>
      </c>
      <c r="I20" s="65" t="str">
        <f>IF(B20&gt;H20,"Long","Short")</f>
        <v>Long</v>
      </c>
      <c r="J20" s="101">
        <f>((B20-H20)/H20)*100</f>
        <v>4.6783625730994052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52.511210762331828</v>
      </c>
      <c r="S20" s="40">
        <f t="shared" si="4"/>
        <v>5649.0152466367717</v>
      </c>
      <c r="T20" s="25"/>
      <c r="U20" s="25"/>
    </row>
    <row r="21" spans="1:21" s="26" customFormat="1" ht="15" customHeight="1" x14ac:dyDescent="0.2">
      <c r="A21" s="91" t="s">
        <v>785</v>
      </c>
      <c r="B21" s="129">
        <f>ALL!B341</f>
        <v>1.9750000000000001</v>
      </c>
      <c r="C21" s="95">
        <f>((B21-K21)/K21)*100</f>
        <v>50.763358778625957</v>
      </c>
      <c r="D21" s="33">
        <f>ALL!D341</f>
        <v>19</v>
      </c>
      <c r="E21" s="33">
        <f>ALL!E341</f>
        <v>0</v>
      </c>
      <c r="F21" s="83">
        <f>ALL!F341</f>
        <v>2.14</v>
      </c>
      <c r="G21" s="83">
        <f>ALL!G341</f>
        <v>1.9750000000000001</v>
      </c>
      <c r="H21" s="34">
        <f>ALL!C341</f>
        <v>2.12</v>
      </c>
      <c r="I21" s="65" t="str">
        <f>IF(B21&gt;H21,"Long","Short")</f>
        <v>Short</v>
      </c>
      <c r="J21" s="100">
        <f>((B21-H21)/H21)*100</f>
        <v>-6.8396226415094334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50.763358778625957</v>
      </c>
      <c r="S21" s="36">
        <f>P21*B21</f>
        <v>5584.2748091603062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7.64</v>
      </c>
      <c r="C22" s="110">
        <f>((B22-K22)/K22)*100</f>
        <v>40.441176470588218</v>
      </c>
      <c r="D22" s="37">
        <f>ALL!D49</f>
        <v>25</v>
      </c>
      <c r="E22" s="37">
        <f>ALL!E49</f>
        <v>33</v>
      </c>
      <c r="F22" s="84">
        <f>ALL!F49</f>
        <v>6.77</v>
      </c>
      <c r="G22" s="84">
        <f>ALL!G49</f>
        <v>6.38</v>
      </c>
      <c r="H22" s="34">
        <f>ALL!C49</f>
        <v>6.69</v>
      </c>
      <c r="I22" s="65" t="str">
        <f>IF(B22&gt;H22,"Long","Short")</f>
        <v>Long</v>
      </c>
      <c r="J22" s="101">
        <f>((B22-H22)/H22)*100</f>
        <v>14.200298953662172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40.441176470588218</v>
      </c>
      <c r="S22" s="40">
        <f t="shared" si="4"/>
        <v>5201.9411764705883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13.18</v>
      </c>
      <c r="C23" s="95">
        <f t="shared" si="6"/>
        <v>39.618644067796616</v>
      </c>
      <c r="D23" s="33">
        <f>ALL!D58</f>
        <v>24</v>
      </c>
      <c r="E23" s="33" t="str">
        <f>ALL!E58</f>
        <v>N/A</v>
      </c>
      <c r="F23" s="83">
        <f>ALL!F58</f>
        <v>11.44</v>
      </c>
      <c r="G23" s="83" t="str">
        <f>ALL!G58</f>
        <v>N/A</v>
      </c>
      <c r="H23" s="34">
        <v>6.42</v>
      </c>
      <c r="I23" s="65" t="str">
        <f>IF(B58&gt;H58,"Long","Short")</f>
        <v>Short</v>
      </c>
      <c r="J23" s="100">
        <f t="shared" si="1"/>
        <v>105.29595015576322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39.618644067796616</v>
      </c>
      <c r="S23" s="36">
        <f>B23*P23</f>
        <v>5171.4745762711864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22.8</v>
      </c>
      <c r="C24" s="110">
        <f t="shared" si="6"/>
        <v>23.376623376623378</v>
      </c>
      <c r="D24" s="37">
        <f>ALL!D143</f>
        <v>4</v>
      </c>
      <c r="E24" s="37">
        <f>ALL!E143</f>
        <v>34</v>
      </c>
      <c r="F24" s="84">
        <f>ALL!F143</f>
        <v>23.36</v>
      </c>
      <c r="G24" s="84">
        <f>ALL!G143</f>
        <v>22.2</v>
      </c>
      <c r="H24" s="34">
        <f>ALL!C143</f>
        <v>21.66</v>
      </c>
      <c r="I24" s="65" t="str">
        <f t="shared" si="0"/>
        <v>Long</v>
      </c>
      <c r="J24" s="101">
        <f t="shared" si="1"/>
        <v>5.2631578947368443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23.376623376623378</v>
      </c>
      <c r="S24" s="40">
        <f t="shared" si="4"/>
        <v>4569.8701298701299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12.96</v>
      </c>
      <c r="C25" s="95">
        <f t="shared" si="6"/>
        <v>69.190600522193222</v>
      </c>
      <c r="D25" s="33">
        <f>ALL!D109</f>
        <v>12</v>
      </c>
      <c r="E25" s="33">
        <f>ALL!E109</f>
        <v>20</v>
      </c>
      <c r="F25" s="83">
        <f>ALL!F109</f>
        <v>12.795</v>
      </c>
      <c r="G25" s="83">
        <f>ALL!G109</f>
        <v>11.705</v>
      </c>
      <c r="H25" s="34">
        <f>ALL!C109</f>
        <v>12.06</v>
      </c>
      <c r="I25" s="65" t="str">
        <f t="shared" ref="I25:I30" si="7">IF(B25&gt;H25,"Long","Short")</f>
        <v>Long</v>
      </c>
      <c r="J25" s="100">
        <f t="shared" ref="J25:J30" si="8">((B25-H25)/H25)*100</f>
        <v>7.4626865671641811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69.190600522193222</v>
      </c>
      <c r="S25" s="36">
        <f t="shared" ref="S25:S30" si="11">B25*P25</f>
        <v>6266.8198433420366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0.79800000000000004</v>
      </c>
      <c r="C26" s="110">
        <f>((B26-K26)/K26)*100</f>
        <v>0.37735849056603804</v>
      </c>
      <c r="D26" s="37">
        <f>ALL!D195</f>
        <v>25</v>
      </c>
      <c r="E26" s="37">
        <f>ALL!E195</f>
        <v>9</v>
      </c>
      <c r="F26" s="84">
        <f>ALL!F195</f>
        <v>0.83799999999999997</v>
      </c>
      <c r="G26" s="84">
        <f>ALL!G195</f>
        <v>0.80100000000000005</v>
      </c>
      <c r="H26" s="34">
        <f>ALL!C195</f>
        <v>0.84299999999999997</v>
      </c>
      <c r="I26" s="65" t="str">
        <f t="shared" si="7"/>
        <v>Short</v>
      </c>
      <c r="J26" s="101">
        <f t="shared" si="8"/>
        <v>-5.3380782918149388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0.37735849056603804</v>
      </c>
      <c r="S26" s="40">
        <f t="shared" si="11"/>
        <v>3717.9773584905661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1.1100000000000001</v>
      </c>
      <c r="C27" s="95">
        <f>((B27-K27)/K27)*100</f>
        <v>5.9160305343511501</v>
      </c>
      <c r="D27" s="33">
        <f>ALL!D158</f>
        <v>37</v>
      </c>
      <c r="E27" s="33">
        <f>ALL!E158</f>
        <v>9</v>
      </c>
      <c r="F27" s="83">
        <f>ALL!F158</f>
        <v>1.1299999999999999</v>
      </c>
      <c r="G27" s="83">
        <f>ALL!G158</f>
        <v>1.1779999999999999</v>
      </c>
      <c r="H27" s="34">
        <f>ALL!C158</f>
        <v>1.2</v>
      </c>
      <c r="I27" s="65" t="str">
        <f t="shared" si="7"/>
        <v>Short</v>
      </c>
      <c r="J27" s="100">
        <f t="shared" si="8"/>
        <v>-7.4999999999999885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5.9160305343511501</v>
      </c>
      <c r="S27" s="36">
        <f t="shared" si="11"/>
        <v>3923.129770992367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24.8</v>
      </c>
      <c r="C28" s="110">
        <f>((B28-K28)/K28)*100</f>
        <v>20.155038759689923</v>
      </c>
      <c r="D28" s="37" t="str">
        <f>ALL!D222</f>
        <v>N/A</v>
      </c>
      <c r="E28" s="37">
        <f>ALL!E222</f>
        <v>35</v>
      </c>
      <c r="F28" s="84" t="str">
        <f>ALL!F222</f>
        <v>N/A</v>
      </c>
      <c r="G28" s="84">
        <f>ALL!G222</f>
        <v>25.18</v>
      </c>
      <c r="H28" s="34">
        <f>ALL!C222</f>
        <v>26.36</v>
      </c>
      <c r="I28" s="65" t="str">
        <f t="shared" si="7"/>
        <v>Short</v>
      </c>
      <c r="J28" s="101">
        <f t="shared" si="8"/>
        <v>-5.9180576631259436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20.155038759689923</v>
      </c>
      <c r="S28" s="36">
        <f t="shared" si="11"/>
        <v>4450.5426356589142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2.3199999999999998</v>
      </c>
      <c r="C30" s="110">
        <f>((B30-K30)/K30)*100</f>
        <v>100</v>
      </c>
      <c r="D30" s="37">
        <f>ALL!D319</f>
        <v>7</v>
      </c>
      <c r="E30" s="37">
        <f>ALL!E319</f>
        <v>9</v>
      </c>
      <c r="F30" s="84">
        <f>ALL!F319</f>
        <v>2.38</v>
      </c>
      <c r="G30" s="84">
        <f>ALL!G319</f>
        <v>2.12</v>
      </c>
      <c r="H30" s="34">
        <f>ALL!C319</f>
        <v>2.1</v>
      </c>
      <c r="I30" s="143" t="str">
        <f t="shared" si="7"/>
        <v>Long</v>
      </c>
      <c r="J30" s="101">
        <f t="shared" si="8"/>
        <v>10.476190476190464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100</v>
      </c>
      <c r="S30" s="36">
        <f t="shared" si="11"/>
        <v>7408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48.198169620400158</v>
      </c>
      <c r="S31" s="87">
        <f>SUM(S4:S30)</f>
        <v>148210.02547396978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1301.3505797508042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48.198169620400158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1987.52</v>
      </c>
      <c r="C36" s="5">
        <f>((B36-K36)/K36)*100</f>
        <v>35.235801234290683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5013.7402000000002</v>
      </c>
      <c r="C37" s="5">
        <f>((B37-K37)/K37)*100</f>
        <v>40.422414976179624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2268.6100999999999</v>
      </c>
      <c r="C38" s="5">
        <f>((B38-K38)/K38)*100</f>
        <v>76.405506912800718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2766.5601000000001</v>
      </c>
      <c r="C39" s="5">
        <f>((B39-K39)/K39)*100</f>
        <v>18.532994858611833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7.25</v>
      </c>
      <c r="C4" s="67">
        <f t="shared" ref="C4:C23" si="0">((B4-K4)/K4)*100</f>
        <v>1208.6642599277975</v>
      </c>
      <c r="D4" s="66" t="str">
        <f>ALL!D5</f>
        <v>N/A</v>
      </c>
      <c r="E4" s="66">
        <f>ALL!E5</f>
        <v>26</v>
      </c>
      <c r="F4" s="66" t="str">
        <f>ALL!F5</f>
        <v>N/A</v>
      </c>
      <c r="G4" s="66">
        <f>ALL!G5</f>
        <v>7.9</v>
      </c>
      <c r="H4" s="66">
        <f>ALL!C5</f>
        <v>7.8</v>
      </c>
      <c r="I4" s="66" t="str">
        <f t="shared" ref="I4:I23" si="1">IF(B4&gt;H4,"Long","Short")</f>
        <v>Short</v>
      </c>
      <c r="J4" s="67">
        <f t="shared" ref="J4:J23" si="2">((B4-H4)/H4)*100</f>
        <v>-7.0512820512820502</v>
      </c>
      <c r="K4" s="68">
        <v>0.55400000000000005</v>
      </c>
      <c r="L4" s="61"/>
      <c r="M4" s="56">
        <f>C27/100</f>
        <v>1400.3927410362289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3.4009999999999998</v>
      </c>
      <c r="C5" s="70">
        <f t="shared" si="0"/>
        <v>323.00995024875613</v>
      </c>
      <c r="D5" s="69">
        <f>ALL!D112</f>
        <v>18</v>
      </c>
      <c r="E5" s="69">
        <f>ALL!E112</f>
        <v>35</v>
      </c>
      <c r="F5" s="69">
        <f>ALL!F112</f>
        <v>3.327</v>
      </c>
      <c r="G5" s="69">
        <f>ALL!G112</f>
        <v>3.14</v>
      </c>
      <c r="H5" s="69">
        <f>ALL!C112</f>
        <v>3.2490000000000001</v>
      </c>
      <c r="I5" s="71" t="str">
        <f t="shared" si="1"/>
        <v>Long</v>
      </c>
      <c r="J5" s="72">
        <f t="shared" si="2"/>
        <v>4.6783625730994052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5" t="s">
        <v>20</v>
      </c>
      <c r="N6" s="146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13.24</v>
      </c>
      <c r="C7" s="70">
        <f t="shared" si="0"/>
        <v>2909.0909090909095</v>
      </c>
      <c r="D7" s="69" t="str">
        <f>ALL!D39</f>
        <v>N/A</v>
      </c>
      <c r="E7" s="69">
        <f>ALL!E29</f>
        <v>13</v>
      </c>
      <c r="F7" s="69" t="str">
        <f>ALL!F29</f>
        <v>N/A</v>
      </c>
      <c r="G7" s="69">
        <f>ALL!G29</f>
        <v>13.38</v>
      </c>
      <c r="H7" s="69">
        <f>ALL!C29</f>
        <v>13.76</v>
      </c>
      <c r="I7" s="71" t="str">
        <f t="shared" si="1"/>
        <v>Short</v>
      </c>
      <c r="J7" s="72">
        <f t="shared" si="2"/>
        <v>-3.7790697674418574</v>
      </c>
      <c r="K7" s="73">
        <v>0.44</v>
      </c>
      <c r="L7" s="61"/>
      <c r="M7" s="147">
        <f>-N4+M4</f>
        <v>1401.3923730776726</v>
      </c>
      <c r="N7" s="148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13.18</v>
      </c>
      <c r="C8" s="74">
        <f t="shared" si="0"/>
        <v>2674.7368421052633</v>
      </c>
      <c r="D8" s="71">
        <f>ALL!D58</f>
        <v>24</v>
      </c>
      <c r="E8" s="71" t="str">
        <f>ALL!E58</f>
        <v>N/A</v>
      </c>
      <c r="F8" s="71">
        <f>ALL!F58</f>
        <v>11.44</v>
      </c>
      <c r="G8" s="71" t="str">
        <f>ALL!G58</f>
        <v>N/A</v>
      </c>
      <c r="H8" s="71">
        <f>ALL!C58</f>
        <v>11.88</v>
      </c>
      <c r="I8" s="71" t="str">
        <f t="shared" si="1"/>
        <v>Long</v>
      </c>
      <c r="J8" s="75">
        <f t="shared" si="2"/>
        <v>10.942760942760934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14.24</v>
      </c>
      <c r="C9" s="70">
        <f>((B9-K9)/K9)*100</f>
        <v>1012.5</v>
      </c>
      <c r="D9" s="69">
        <f>ALL!D64</f>
        <v>12</v>
      </c>
      <c r="E9" s="69">
        <f>ALL!E64</f>
        <v>14</v>
      </c>
      <c r="F9" s="69">
        <f>ALL!F64</f>
        <v>14.4</v>
      </c>
      <c r="G9" s="69">
        <f>ALL!G64</f>
        <v>13.9</v>
      </c>
      <c r="H9" s="69">
        <f>ALL!C64</f>
        <v>13.92</v>
      </c>
      <c r="I9" s="71" t="str">
        <f t="shared" si="1"/>
        <v>Long</v>
      </c>
      <c r="J9" s="72">
        <f t="shared" si="2"/>
        <v>2.2988505747126458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40.72</v>
      </c>
      <c r="C11" s="70">
        <f t="shared" si="0"/>
        <v>4013.1313131313127</v>
      </c>
      <c r="D11" s="69" t="str">
        <f>ALL!D80</f>
        <v>N/A</v>
      </c>
      <c r="E11" s="69" t="str">
        <f>ALL!E80</f>
        <v>N/A</v>
      </c>
      <c r="F11" s="69" t="str">
        <f>ALL!F80</f>
        <v>N/A</v>
      </c>
      <c r="G11" s="69" t="str">
        <f>ALL!G80</f>
        <v>N/A</v>
      </c>
      <c r="H11" s="69">
        <f>ALL!C80</f>
        <v>42.66</v>
      </c>
      <c r="I11" s="71" t="str">
        <f t="shared" si="1"/>
        <v>Short</v>
      </c>
      <c r="J11" s="72">
        <f t="shared" si="2"/>
        <v>-4.5475855602437836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1.58</v>
      </c>
      <c r="C12" s="74">
        <f t="shared" si="0"/>
        <v>67.019027484143777</v>
      </c>
      <c r="D12" s="71">
        <f>ALL!D35</f>
        <v>29</v>
      </c>
      <c r="E12" s="71">
        <f>ALL!E35</f>
        <v>14</v>
      </c>
      <c r="F12" s="71">
        <f>ALL!F35</f>
        <v>1.3</v>
      </c>
      <c r="G12" s="71">
        <f>ALL!G35</f>
        <v>1.66</v>
      </c>
      <c r="H12" s="71">
        <f>ALL!C35</f>
        <v>1.79</v>
      </c>
      <c r="I12" s="71" t="str">
        <f t="shared" si="1"/>
        <v>Short</v>
      </c>
      <c r="J12" s="75">
        <f t="shared" si="2"/>
        <v>-11.731843575418992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 vm="1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 vm="1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 vm="1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 t="str">
        <f>ALL!D14</f>
        <v>N/A</v>
      </c>
      <c r="E19" s="69">
        <f>ALL!E14</f>
        <v>10</v>
      </c>
      <c r="F19" s="69" t="str">
        <f>ALL!F14</f>
        <v>N/A</v>
      </c>
      <c r="G19" s="69">
        <f>ALL!G14</f>
        <v>1.02</v>
      </c>
      <c r="H19" s="69">
        <f>ALL!C14</f>
        <v>1.125</v>
      </c>
      <c r="I19" s="71" t="str">
        <f t="shared" si="1"/>
        <v>Long</v>
      </c>
      <c r="J19" s="72">
        <f t="shared" si="2"/>
        <v>332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1.49</v>
      </c>
      <c r="C20" s="74">
        <f>((B20-K20)/K20)*100</f>
        <v>1574.1573033707866</v>
      </c>
      <c r="D20" s="71">
        <f>ALL!D94</f>
        <v>0</v>
      </c>
      <c r="E20" s="71">
        <f>ALL!E94</f>
        <v>10</v>
      </c>
      <c r="F20" s="71">
        <f>ALL!F94</f>
        <v>1.49</v>
      </c>
      <c r="G20" s="71">
        <f>ALL!G94</f>
        <v>1.3320000000000001</v>
      </c>
      <c r="H20" s="71">
        <f>ALL!C94</f>
        <v>1.296</v>
      </c>
      <c r="I20" s="71" t="str">
        <f>IF(B20&gt;H20,"Long","Short")</f>
        <v>Long</v>
      </c>
      <c r="J20" s="75">
        <f>((B20-H20)/H20)*100</f>
        <v>14.969135802469131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 vm="1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 vm="1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6.79</v>
      </c>
      <c r="C23" s="78">
        <f t="shared" si="0"/>
        <v>33.661417322834644</v>
      </c>
      <c r="D23" s="77" t="str">
        <f>ALL!D69</f>
        <v>N/A</v>
      </c>
      <c r="E23" s="77" t="str">
        <f>ALL!E69</f>
        <v>N/A</v>
      </c>
      <c r="F23" s="77" t="str">
        <f>ALL!F69</f>
        <v>N/A</v>
      </c>
      <c r="G23" s="77" t="str">
        <f>ALL!G69</f>
        <v>N/A</v>
      </c>
      <c r="H23" s="77">
        <f>ALL!C69</f>
        <v>2.2200000000000002</v>
      </c>
      <c r="I23" s="79" t="str">
        <f t="shared" si="1"/>
        <v>Long</v>
      </c>
      <c r="J23" s="80">
        <f t="shared" si="2"/>
        <v>205.85585585585585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2800785.4820724577</v>
      </c>
    </row>
    <row r="27" spans="1:17" ht="13.5" thickBot="1" x14ac:dyDescent="0.25">
      <c r="A27" s="51" t="s">
        <v>10</v>
      </c>
      <c r="B27" s="52"/>
      <c r="C27" s="53">
        <f>C26/20</f>
        <v>140039.27410362288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19" sqref="N19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45948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7.25</v>
      </c>
      <c r="C5">
        <f t="shared" ref="C5:C68" si="1">VLOOKUP($A5,$N$5:$U$375,3,FALSE)</f>
        <v>7.8</v>
      </c>
      <c r="D5" t="str">
        <f t="shared" ref="D5:D68" si="2">VLOOKUP($A5,$N$5:$U$375,4,FALSE)</f>
        <v>N/A</v>
      </c>
      <c r="E5">
        <f t="shared" ref="E5:E68" si="3">VLOOKUP($A5,$N$5:$U$375,5,FALSE)</f>
        <v>26</v>
      </c>
      <c r="F5" t="str">
        <f t="shared" ref="F5:F68" si="4">VLOOKUP($A5,$N$5:$U$375,6,FALSE)</f>
        <v>N/A</v>
      </c>
      <c r="G5">
        <f t="shared" ref="G5:G68" si="5">VLOOKUP($A5,$N$5:$U$375,7,FALSE)</f>
        <v>7.9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7.25</v>
      </c>
      <c r="P5" s="111">
        <v>7.8</v>
      </c>
      <c r="Q5" s="111" t="s">
        <v>71</v>
      </c>
      <c r="R5" s="111">
        <v>26</v>
      </c>
      <c r="S5" s="111" t="s">
        <v>71</v>
      </c>
      <c r="T5" s="111">
        <v>7.9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2.2400000000000002</v>
      </c>
      <c r="C7">
        <f t="shared" si="1"/>
        <v>2.4550000000000001</v>
      </c>
      <c r="D7">
        <f t="shared" si="2"/>
        <v>18</v>
      </c>
      <c r="E7">
        <f t="shared" si="3"/>
        <v>2</v>
      </c>
      <c r="F7">
        <f t="shared" si="4"/>
        <v>2.52</v>
      </c>
      <c r="G7">
        <f t="shared" si="5"/>
        <v>2.2999999999999998</v>
      </c>
      <c r="H7" s="122" t="str">
        <f t="shared" si="6"/>
        <v>Short</v>
      </c>
      <c r="N7" s="111" t="s">
        <v>74</v>
      </c>
      <c r="O7" s="111">
        <v>2.2400000000000002</v>
      </c>
      <c r="P7" s="111">
        <v>2.4550000000000001</v>
      </c>
      <c r="Q7" s="111">
        <v>18</v>
      </c>
      <c r="R7" s="111">
        <v>2</v>
      </c>
      <c r="S7" s="111">
        <v>2.52</v>
      </c>
      <c r="T7" s="111">
        <v>2.2999999999999998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0.48599999999999999</v>
      </c>
      <c r="C8">
        <f t="shared" si="1"/>
        <v>0.53</v>
      </c>
      <c r="D8" t="str">
        <f t="shared" si="2"/>
        <v>N/A</v>
      </c>
      <c r="E8">
        <f t="shared" si="3"/>
        <v>7</v>
      </c>
      <c r="F8" t="str">
        <f t="shared" si="4"/>
        <v>N/A</v>
      </c>
      <c r="G8">
        <f t="shared" si="5"/>
        <v>0.498</v>
      </c>
      <c r="H8" s="122" t="str">
        <f t="shared" si="6"/>
        <v>Short</v>
      </c>
      <c r="N8" s="111" t="s">
        <v>75</v>
      </c>
      <c r="O8" s="111">
        <v>0.48599999999999999</v>
      </c>
      <c r="P8" s="111">
        <v>0.53</v>
      </c>
      <c r="Q8" s="111" t="s">
        <v>71</v>
      </c>
      <c r="R8" s="111">
        <v>7</v>
      </c>
      <c r="S8" s="111" t="s">
        <v>71</v>
      </c>
      <c r="T8" s="111">
        <v>0.498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4.8600000000000003</v>
      </c>
      <c r="P10" s="111">
        <v>5.09</v>
      </c>
      <c r="Q10" s="111" t="s">
        <v>71</v>
      </c>
      <c r="R10" s="111">
        <v>36</v>
      </c>
      <c r="S10" s="111" t="s">
        <v>71</v>
      </c>
      <c r="T10" s="111">
        <v>5.4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2.9950000000000001</v>
      </c>
      <c r="P13" s="111">
        <v>2.98</v>
      </c>
      <c r="Q13" s="111">
        <v>5</v>
      </c>
      <c r="R13" s="111">
        <v>29</v>
      </c>
      <c r="S13" s="111">
        <v>3.165</v>
      </c>
      <c r="T13" s="111">
        <v>3.18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</v>
      </c>
      <c r="C14">
        <f t="shared" si="1"/>
        <v>1.125</v>
      </c>
      <c r="D14" t="str">
        <f t="shared" si="2"/>
        <v>N/A</v>
      </c>
      <c r="E14">
        <f t="shared" si="3"/>
        <v>10</v>
      </c>
      <c r="F14" t="str">
        <f t="shared" si="4"/>
        <v>N/A</v>
      </c>
      <c r="G14">
        <f t="shared" si="5"/>
        <v>1.02</v>
      </c>
      <c r="H14" s="122" t="str">
        <f t="shared" si="6"/>
        <v>Short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6.17</v>
      </c>
      <c r="P15" s="111">
        <v>5.9649999999999999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3.37</v>
      </c>
      <c r="C16">
        <f t="shared" si="1"/>
        <v>3.3340000000000001</v>
      </c>
      <c r="D16">
        <f t="shared" si="2"/>
        <v>13</v>
      </c>
      <c r="E16">
        <f t="shared" si="3"/>
        <v>35</v>
      </c>
      <c r="F16">
        <f t="shared" si="4"/>
        <v>3.6139999999999999</v>
      </c>
      <c r="G16">
        <f t="shared" si="5"/>
        <v>3.387</v>
      </c>
      <c r="H16" s="122" t="str">
        <f t="shared" si="6"/>
        <v>Long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</v>
      </c>
      <c r="P18" s="111">
        <v>1.125</v>
      </c>
      <c r="Q18" s="111" t="s">
        <v>71</v>
      </c>
      <c r="R18" s="111">
        <v>10</v>
      </c>
      <c r="S18" s="111" t="s">
        <v>71</v>
      </c>
      <c r="T18" s="111">
        <v>1.02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8.2899999999999991</v>
      </c>
      <c r="P19" s="111">
        <v>8.9600000000000009</v>
      </c>
      <c r="Q19" s="111" t="s">
        <v>71</v>
      </c>
      <c r="R19" s="111">
        <v>1</v>
      </c>
      <c r="S19" s="111" t="s">
        <v>71</v>
      </c>
      <c r="T19" s="111">
        <v>8.3800000000000008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4.8</v>
      </c>
      <c r="C20">
        <f t="shared" si="1"/>
        <v>4.9800000000000004</v>
      </c>
      <c r="D20">
        <f t="shared" si="2"/>
        <v>19</v>
      </c>
      <c r="E20">
        <f t="shared" si="3"/>
        <v>14</v>
      </c>
      <c r="F20">
        <f t="shared" si="4"/>
        <v>5.26</v>
      </c>
      <c r="G20">
        <f t="shared" si="5"/>
        <v>4.99</v>
      </c>
      <c r="H20" s="122" t="str">
        <f t="shared" si="6"/>
        <v>Short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7.36</v>
      </c>
      <c r="C24">
        <f t="shared" si="1"/>
        <v>7.98</v>
      </c>
      <c r="D24" t="str">
        <f t="shared" si="2"/>
        <v>N/A</v>
      </c>
      <c r="E24">
        <f t="shared" si="3"/>
        <v>3</v>
      </c>
      <c r="F24" t="str">
        <f t="shared" si="4"/>
        <v>N/A</v>
      </c>
      <c r="G24">
        <f t="shared" si="5"/>
        <v>7.56</v>
      </c>
      <c r="H24" s="122" t="str">
        <f t="shared" si="6"/>
        <v>Short</v>
      </c>
      <c r="N24" s="111" t="s">
        <v>80</v>
      </c>
      <c r="O24" s="111">
        <v>4.8</v>
      </c>
      <c r="P24" s="111">
        <v>4.9800000000000004</v>
      </c>
      <c r="Q24" s="111">
        <v>19</v>
      </c>
      <c r="R24" s="111">
        <v>14</v>
      </c>
      <c r="S24" s="111">
        <v>5.26</v>
      </c>
      <c r="T24" s="111">
        <v>4.99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3.37</v>
      </c>
      <c r="P25" s="111">
        <v>3.3340000000000001</v>
      </c>
      <c r="Q25" s="111">
        <v>13</v>
      </c>
      <c r="R25" s="111">
        <v>35</v>
      </c>
      <c r="S25" s="111">
        <v>3.6139999999999999</v>
      </c>
      <c r="T25" s="111">
        <v>3.387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13.24</v>
      </c>
      <c r="C29">
        <f t="shared" si="1"/>
        <v>13.76</v>
      </c>
      <c r="D29" t="str">
        <f t="shared" si="2"/>
        <v>N/A</v>
      </c>
      <c r="E29">
        <f t="shared" si="3"/>
        <v>13</v>
      </c>
      <c r="F29" t="str">
        <f t="shared" si="4"/>
        <v>N/A</v>
      </c>
      <c r="G29">
        <f t="shared" si="5"/>
        <v>13.38</v>
      </c>
      <c r="H29" s="122" t="str">
        <f t="shared" si="6"/>
        <v>Short</v>
      </c>
      <c r="N29" s="111" t="s">
        <v>206</v>
      </c>
      <c r="O29" s="111">
        <v>7.36</v>
      </c>
      <c r="P29" s="111">
        <v>7.98</v>
      </c>
      <c r="Q29" s="111" t="s">
        <v>71</v>
      </c>
      <c r="R29" s="111">
        <v>3</v>
      </c>
      <c r="S29" s="111" t="s">
        <v>71</v>
      </c>
      <c r="T29" s="111">
        <v>7.56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3.82</v>
      </c>
      <c r="C31">
        <f t="shared" si="1"/>
        <v>3.96</v>
      </c>
      <c r="D31" t="str">
        <f t="shared" si="2"/>
        <v>N/A</v>
      </c>
      <c r="E31">
        <f t="shared" si="3"/>
        <v>15</v>
      </c>
      <c r="F31" t="str">
        <f t="shared" si="4"/>
        <v>N/A</v>
      </c>
      <c r="G31">
        <f t="shared" si="5"/>
        <v>3.82</v>
      </c>
      <c r="H31" s="122" t="str">
        <f t="shared" si="6"/>
        <v>Short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7.26</v>
      </c>
      <c r="C32">
        <f t="shared" si="1"/>
        <v>7.38</v>
      </c>
      <c r="D32" t="str">
        <f t="shared" si="2"/>
        <v>N/A</v>
      </c>
      <c r="E32">
        <f t="shared" si="3"/>
        <v>22</v>
      </c>
      <c r="F32" t="str">
        <f t="shared" si="4"/>
        <v>N/A</v>
      </c>
      <c r="G32">
        <f t="shared" si="5"/>
        <v>7.22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13.24</v>
      </c>
      <c r="P34" s="111">
        <v>13.76</v>
      </c>
      <c r="Q34" s="111" t="s">
        <v>71</v>
      </c>
      <c r="R34" s="111">
        <v>13</v>
      </c>
      <c r="S34" s="111" t="s">
        <v>71</v>
      </c>
      <c r="T34" s="111">
        <v>13.38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1.58</v>
      </c>
      <c r="C35">
        <f t="shared" si="1"/>
        <v>1.79</v>
      </c>
      <c r="D35">
        <f t="shared" si="2"/>
        <v>29</v>
      </c>
      <c r="E35">
        <f t="shared" si="3"/>
        <v>14</v>
      </c>
      <c r="F35">
        <f t="shared" si="4"/>
        <v>1.3</v>
      </c>
      <c r="G35">
        <f t="shared" si="5"/>
        <v>1.66</v>
      </c>
      <c r="H35" s="122" t="str">
        <f t="shared" si="6"/>
        <v>Short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3.82</v>
      </c>
      <c r="P38" s="111">
        <v>3.96</v>
      </c>
      <c r="Q38" s="111" t="s">
        <v>71</v>
      </c>
      <c r="R38" s="111">
        <v>15</v>
      </c>
      <c r="S38" s="111" t="s">
        <v>71</v>
      </c>
      <c r="T38" s="111">
        <v>3.82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10</v>
      </c>
      <c r="C39" t="str">
        <f t="shared" si="1"/>
        <v>N/A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Short</v>
      </c>
      <c r="N39" s="111" t="s">
        <v>211</v>
      </c>
      <c r="O39" s="111">
        <v>7.26</v>
      </c>
      <c r="P39" s="111">
        <v>7.38</v>
      </c>
      <c r="Q39" s="111" t="s">
        <v>71</v>
      </c>
      <c r="R39" s="111">
        <v>22</v>
      </c>
      <c r="S39" s="111" t="s">
        <v>71</v>
      </c>
      <c r="T39" s="111">
        <v>7.22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1.88</v>
      </c>
      <c r="C42">
        <f t="shared" si="1"/>
        <v>1.96</v>
      </c>
      <c r="D42" t="str">
        <f t="shared" si="2"/>
        <v>N/A</v>
      </c>
      <c r="E42">
        <f t="shared" si="3"/>
        <v>35</v>
      </c>
      <c r="F42" t="str">
        <f t="shared" si="4"/>
        <v>N/A</v>
      </c>
      <c r="G42">
        <f t="shared" si="5"/>
        <v>2.17</v>
      </c>
      <c r="H42" s="122" t="str">
        <f t="shared" si="7"/>
        <v>Short</v>
      </c>
      <c r="N42" s="111" t="s">
        <v>213</v>
      </c>
      <c r="O42" s="111">
        <v>1.58</v>
      </c>
      <c r="P42" s="111">
        <v>1.79</v>
      </c>
      <c r="Q42" s="111">
        <v>29</v>
      </c>
      <c r="R42" s="111">
        <v>14</v>
      </c>
      <c r="S42" s="111">
        <v>1.3</v>
      </c>
      <c r="T42" s="111">
        <v>1.66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2343.9198999999999</v>
      </c>
      <c r="P44" s="111">
        <v>2502.1100999999999</v>
      </c>
      <c r="Q44" s="111">
        <v>10</v>
      </c>
      <c r="R44" s="111">
        <v>1</v>
      </c>
      <c r="S44" s="111">
        <v>2449.7600000000002</v>
      </c>
      <c r="T44" s="111">
        <v>2377.4398999999999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10</v>
      </c>
      <c r="P47" s="111" t="s">
        <v>71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5.4</v>
      </c>
      <c r="C48">
        <f t="shared" si="1"/>
        <v>5.55</v>
      </c>
      <c r="D48">
        <f t="shared" si="2"/>
        <v>40</v>
      </c>
      <c r="E48">
        <f t="shared" si="3"/>
        <v>19</v>
      </c>
      <c r="F48">
        <f t="shared" si="4"/>
        <v>4.9000000000000004</v>
      </c>
      <c r="G48">
        <f t="shared" si="5"/>
        <v>4.9000000000000004</v>
      </c>
      <c r="H48" s="122" t="str">
        <f t="shared" si="7"/>
        <v>Short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7.64</v>
      </c>
      <c r="C49">
        <f t="shared" si="1"/>
        <v>6.69</v>
      </c>
      <c r="D49">
        <f t="shared" si="2"/>
        <v>25</v>
      </c>
      <c r="E49">
        <f t="shared" si="3"/>
        <v>33</v>
      </c>
      <c r="F49">
        <f t="shared" si="4"/>
        <v>6.77</v>
      </c>
      <c r="G49">
        <f t="shared" si="5"/>
        <v>6.38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1.74</v>
      </c>
      <c r="C50">
        <f t="shared" si="1"/>
        <v>1.9</v>
      </c>
      <c r="D50">
        <f t="shared" si="2"/>
        <v>18</v>
      </c>
      <c r="E50">
        <f t="shared" si="3"/>
        <v>13</v>
      </c>
      <c r="F50">
        <f t="shared" si="4"/>
        <v>2.0099999999999998</v>
      </c>
      <c r="G50">
        <f t="shared" si="5"/>
        <v>1.86</v>
      </c>
      <c r="H50" s="122" t="str">
        <f t="shared" si="7"/>
        <v>Short</v>
      </c>
      <c r="N50" s="111" t="s">
        <v>219</v>
      </c>
      <c r="O50" s="111">
        <v>1.88</v>
      </c>
      <c r="P50" s="111">
        <v>1.96</v>
      </c>
      <c r="Q50" s="111" t="s">
        <v>71</v>
      </c>
      <c r="R50" s="111">
        <v>35</v>
      </c>
      <c r="S50" s="111" t="s">
        <v>71</v>
      </c>
      <c r="T50" s="111">
        <v>2.17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2.69</v>
      </c>
      <c r="C51">
        <f t="shared" si="1"/>
        <v>2.81</v>
      </c>
      <c r="D51" t="str">
        <f t="shared" si="2"/>
        <v>N/A</v>
      </c>
      <c r="E51">
        <f t="shared" si="3"/>
        <v>36</v>
      </c>
      <c r="F51" t="str">
        <f t="shared" si="4"/>
        <v>N/A</v>
      </c>
      <c r="G51">
        <f t="shared" si="5"/>
        <v>2.88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2.06</v>
      </c>
      <c r="C55">
        <f t="shared" si="1"/>
        <v>2.2599999999999998</v>
      </c>
      <c r="D55">
        <f t="shared" si="2"/>
        <v>20</v>
      </c>
      <c r="E55">
        <f t="shared" si="3"/>
        <v>13</v>
      </c>
      <c r="F55">
        <f t="shared" si="4"/>
        <v>2.6</v>
      </c>
      <c r="G55">
        <f t="shared" si="5"/>
        <v>2.2000000000000002</v>
      </c>
      <c r="H55" s="122" t="str">
        <f t="shared" si="7"/>
        <v>Short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5.4</v>
      </c>
      <c r="P56" s="111">
        <v>5.55</v>
      </c>
      <c r="Q56" s="111">
        <v>40</v>
      </c>
      <c r="R56" s="111">
        <v>19</v>
      </c>
      <c r="S56" s="111">
        <v>4.9000000000000004</v>
      </c>
      <c r="T56" s="111">
        <v>4.9000000000000004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7.64</v>
      </c>
      <c r="P57" s="111">
        <v>6.69</v>
      </c>
      <c r="Q57" s="111">
        <v>25</v>
      </c>
      <c r="R57" s="111">
        <v>33</v>
      </c>
      <c r="S57" s="111">
        <v>6.77</v>
      </c>
      <c r="T57" s="111">
        <v>6.38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13.18</v>
      </c>
      <c r="C58">
        <f t="shared" si="1"/>
        <v>11.88</v>
      </c>
      <c r="D58">
        <f t="shared" si="2"/>
        <v>24</v>
      </c>
      <c r="E58" t="str">
        <f t="shared" si="3"/>
        <v>N/A</v>
      </c>
      <c r="F58">
        <f t="shared" si="4"/>
        <v>11.44</v>
      </c>
      <c r="G58" t="str">
        <f t="shared" si="5"/>
        <v>N/A</v>
      </c>
      <c r="H58" s="122" t="str">
        <f t="shared" si="7"/>
        <v>Long</v>
      </c>
      <c r="N58" s="111" t="s">
        <v>91</v>
      </c>
      <c r="O58" s="111">
        <v>1.74</v>
      </c>
      <c r="P58" s="111">
        <v>1.9</v>
      </c>
      <c r="Q58" s="111">
        <v>18</v>
      </c>
      <c r="R58" s="111">
        <v>13</v>
      </c>
      <c r="S58" s="111">
        <v>2.0099999999999998</v>
      </c>
      <c r="T58" s="111">
        <v>1.86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6.85</v>
      </c>
      <c r="C59">
        <f t="shared" si="1"/>
        <v>6.7</v>
      </c>
      <c r="D59">
        <f t="shared" si="2"/>
        <v>21</v>
      </c>
      <c r="E59">
        <f t="shared" si="3"/>
        <v>36</v>
      </c>
      <c r="F59">
        <f t="shared" si="4"/>
        <v>6.85</v>
      </c>
      <c r="G59">
        <f t="shared" si="5"/>
        <v>6.65</v>
      </c>
      <c r="H59" s="122" t="str">
        <f t="shared" si="7"/>
        <v>Long</v>
      </c>
      <c r="N59" s="111" t="s">
        <v>222</v>
      </c>
      <c r="O59" s="111">
        <v>2.69</v>
      </c>
      <c r="P59" s="111">
        <v>2.81</v>
      </c>
      <c r="Q59" s="111" t="s">
        <v>71</v>
      </c>
      <c r="R59" s="111">
        <v>36</v>
      </c>
      <c r="S59" s="111" t="s">
        <v>71</v>
      </c>
      <c r="T59" s="111">
        <v>2.88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6.8</v>
      </c>
      <c r="C60">
        <f t="shared" si="1"/>
        <v>6.25</v>
      </c>
      <c r="D60">
        <f t="shared" si="2"/>
        <v>6</v>
      </c>
      <c r="E60">
        <f t="shared" si="3"/>
        <v>12</v>
      </c>
      <c r="F60">
        <f t="shared" si="4"/>
        <v>7.8</v>
      </c>
      <c r="G60">
        <f t="shared" si="5"/>
        <v>7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7.66</v>
      </c>
      <c r="P63" s="111">
        <v>8.1199999999999992</v>
      </c>
      <c r="Q63" s="111">
        <v>18</v>
      </c>
      <c r="R63" s="111">
        <v>0</v>
      </c>
      <c r="S63" s="111">
        <v>7.74</v>
      </c>
      <c r="T63" s="111">
        <v>7.66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14.24</v>
      </c>
      <c r="C64">
        <f t="shared" si="1"/>
        <v>13.92</v>
      </c>
      <c r="D64">
        <f t="shared" si="2"/>
        <v>12</v>
      </c>
      <c r="E64">
        <f t="shared" si="3"/>
        <v>14</v>
      </c>
      <c r="F64">
        <f t="shared" si="4"/>
        <v>14.4</v>
      </c>
      <c r="G64">
        <f t="shared" si="5"/>
        <v>13.9</v>
      </c>
      <c r="H64" s="122" t="str">
        <f t="shared" si="7"/>
        <v>Long</v>
      </c>
      <c r="N64" s="111" t="s">
        <v>226</v>
      </c>
      <c r="O64" s="111">
        <v>2.06</v>
      </c>
      <c r="P64" s="111">
        <v>2.2599999999999998</v>
      </c>
      <c r="Q64" s="111">
        <v>20</v>
      </c>
      <c r="R64" s="111">
        <v>13</v>
      </c>
      <c r="S64" s="111">
        <v>2.6</v>
      </c>
      <c r="T64" s="111">
        <v>2.2000000000000002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13.18</v>
      </c>
      <c r="P67" s="111">
        <v>11.88</v>
      </c>
      <c r="Q67" s="111">
        <v>24</v>
      </c>
      <c r="R67" s="111" t="s">
        <v>71</v>
      </c>
      <c r="S67" s="111">
        <v>11.44</v>
      </c>
      <c r="T67" s="111" t="s">
        <v>71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6.85</v>
      </c>
      <c r="P68" s="111">
        <v>6.7</v>
      </c>
      <c r="Q68" s="111">
        <v>21</v>
      </c>
      <c r="R68" s="111">
        <v>36</v>
      </c>
      <c r="S68" s="111">
        <v>6.85</v>
      </c>
      <c r="T68" s="111">
        <v>6.65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2.08</v>
      </c>
      <c r="C69">
        <f t="shared" ref="C69:C132" si="9">VLOOKUP($A69,$N$5:$U$375,3,FALSE)</f>
        <v>2.2200000000000002</v>
      </c>
      <c r="D69" t="str">
        <f t="shared" ref="D69:D132" si="10">VLOOKUP($A69,$N$5:$U$375,4,FALSE)</f>
        <v>N/A</v>
      </c>
      <c r="E69" t="str">
        <f t="shared" ref="E69:E132" si="11">VLOOKUP($A69,$N$5:$U$375,5,FALSE)</f>
        <v>N/A</v>
      </c>
      <c r="F69" t="str">
        <f t="shared" ref="F69:F132" si="12">VLOOKUP($A69,$N$5:$U$375,6,FALSE)</f>
        <v>N/A</v>
      </c>
      <c r="G69" t="str">
        <f t="shared" ref="G69:G132" si="13">VLOOKUP($A69,$N$5:$U$375,7,FALSE)</f>
        <v>N/A</v>
      </c>
      <c r="H69" s="122" t="str">
        <f t="shared" ref="H69:H100" si="14">IF(B69&gt;C69,"Long","Short")</f>
        <v>Short</v>
      </c>
      <c r="N69" s="111" t="s">
        <v>791</v>
      </c>
      <c r="O69" s="111">
        <v>10.34</v>
      </c>
      <c r="P69" s="111">
        <v>10.36</v>
      </c>
      <c r="Q69" s="111" t="s">
        <v>71</v>
      </c>
      <c r="R69" s="111" t="s">
        <v>71</v>
      </c>
      <c r="S69" s="111" t="s">
        <v>71</v>
      </c>
      <c r="T69" s="111" t="s">
        <v>71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6.8</v>
      </c>
      <c r="P70" s="111">
        <v>6.25</v>
      </c>
      <c r="Q70" s="111">
        <v>6</v>
      </c>
      <c r="R70" s="111">
        <v>12</v>
      </c>
      <c r="S70" s="111">
        <v>7.8</v>
      </c>
      <c r="T70" s="111">
        <v>7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0.318</v>
      </c>
      <c r="C71">
        <f t="shared" si="9"/>
        <v>0.35799999999999998</v>
      </c>
      <c r="D71">
        <f t="shared" si="10"/>
        <v>4</v>
      </c>
      <c r="E71">
        <f t="shared" si="11"/>
        <v>2</v>
      </c>
      <c r="F71">
        <f t="shared" si="12"/>
        <v>0.35599999999999998</v>
      </c>
      <c r="G71">
        <f t="shared" si="13"/>
        <v>0.33400000000000002</v>
      </c>
      <c r="H71" s="122" t="str">
        <f t="shared" si="14"/>
        <v>Short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18343.980500000001</v>
      </c>
      <c r="P74" s="111">
        <v>18042.0605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2.46</v>
      </c>
      <c r="C75">
        <f t="shared" si="9"/>
        <v>2.67</v>
      </c>
      <c r="D75">
        <f t="shared" si="10"/>
        <v>28</v>
      </c>
      <c r="E75">
        <f t="shared" si="11"/>
        <v>1</v>
      </c>
      <c r="F75">
        <f t="shared" si="12"/>
        <v>2.6</v>
      </c>
      <c r="G75">
        <f t="shared" si="13"/>
        <v>2.5</v>
      </c>
      <c r="H75" s="122" t="str">
        <f t="shared" si="14"/>
        <v>Short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14.24</v>
      </c>
      <c r="P76" s="111">
        <v>13.92</v>
      </c>
      <c r="Q76" s="111">
        <v>12</v>
      </c>
      <c r="R76" s="111">
        <v>14</v>
      </c>
      <c r="S76" s="111">
        <v>14.4</v>
      </c>
      <c r="T76" s="111">
        <v>13.9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9.76</v>
      </c>
      <c r="P77" s="111">
        <v>9.64</v>
      </c>
      <c r="Q77" s="111" t="s">
        <v>71</v>
      </c>
      <c r="R77" s="111" t="s">
        <v>71</v>
      </c>
      <c r="S77" s="111" t="s">
        <v>71</v>
      </c>
      <c r="T77" s="111" t="s">
        <v>71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40.72</v>
      </c>
      <c r="C80">
        <f t="shared" si="9"/>
        <v>42.66</v>
      </c>
      <c r="D80" t="str">
        <f t="shared" si="10"/>
        <v>N/A</v>
      </c>
      <c r="E80" t="str">
        <f t="shared" si="11"/>
        <v>N/A</v>
      </c>
      <c r="F80" t="str">
        <f t="shared" si="12"/>
        <v>N/A</v>
      </c>
      <c r="G80" t="str">
        <f t="shared" si="13"/>
        <v>N/A</v>
      </c>
      <c r="H80" s="122" t="str">
        <f t="shared" si="14"/>
        <v>Short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2.08</v>
      </c>
      <c r="P82" s="111">
        <v>2.2200000000000002</v>
      </c>
      <c r="Q82" s="111" t="s">
        <v>71</v>
      </c>
      <c r="R82" s="111" t="s">
        <v>71</v>
      </c>
      <c r="S82" s="111" t="s">
        <v>71</v>
      </c>
      <c r="T82" s="111" t="s">
        <v>71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2.71</v>
      </c>
      <c r="C83">
        <f t="shared" si="9"/>
        <v>2.35</v>
      </c>
      <c r="D83">
        <f t="shared" si="10"/>
        <v>5</v>
      </c>
      <c r="E83">
        <f t="shared" si="11"/>
        <v>34</v>
      </c>
      <c r="F83">
        <f t="shared" si="12"/>
        <v>2.69</v>
      </c>
      <c r="G83">
        <f t="shared" si="13"/>
        <v>2.41</v>
      </c>
      <c r="H83" s="122" t="str">
        <f t="shared" si="14"/>
        <v>Long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0.318</v>
      </c>
      <c r="P85" s="111">
        <v>0.35799999999999998</v>
      </c>
      <c r="Q85" s="111">
        <v>4</v>
      </c>
      <c r="R85" s="111">
        <v>2</v>
      </c>
      <c r="S85" s="111">
        <v>0.35599999999999998</v>
      </c>
      <c r="T85" s="111">
        <v>0.33400000000000002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5.7</v>
      </c>
      <c r="C86">
        <f t="shared" si="9"/>
        <v>5.6</v>
      </c>
      <c r="D86">
        <f t="shared" si="10"/>
        <v>50</v>
      </c>
      <c r="E86" t="str">
        <f t="shared" si="11"/>
        <v>N/A</v>
      </c>
      <c r="F86">
        <f t="shared" si="12"/>
        <v>5.4</v>
      </c>
      <c r="G86" t="str">
        <f t="shared" si="13"/>
        <v>N/A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2.23</v>
      </c>
      <c r="C90">
        <f t="shared" si="9"/>
        <v>2.29</v>
      </c>
      <c r="D90">
        <f t="shared" si="10"/>
        <v>43</v>
      </c>
      <c r="E90">
        <f t="shared" si="11"/>
        <v>33</v>
      </c>
      <c r="F90">
        <f t="shared" si="12"/>
        <v>2.46</v>
      </c>
      <c r="G90">
        <f t="shared" si="13"/>
        <v>2.44</v>
      </c>
      <c r="H90" s="122" t="str">
        <f t="shared" si="14"/>
        <v>Short</v>
      </c>
      <c r="N90" s="111" t="s">
        <v>242</v>
      </c>
      <c r="O90" s="111">
        <v>2.46</v>
      </c>
      <c r="P90" s="111">
        <v>2.67</v>
      </c>
      <c r="Q90" s="111">
        <v>28</v>
      </c>
      <c r="R90" s="111">
        <v>1</v>
      </c>
      <c r="S90" s="111">
        <v>2.6</v>
      </c>
      <c r="T90" s="111">
        <v>2.5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14.65</v>
      </c>
      <c r="C93">
        <f t="shared" si="9"/>
        <v>15.3</v>
      </c>
      <c r="D93" t="str">
        <f t="shared" si="10"/>
        <v>N/A</v>
      </c>
      <c r="E93">
        <f t="shared" si="11"/>
        <v>1</v>
      </c>
      <c r="F93" t="str">
        <f t="shared" si="12"/>
        <v>N/A</v>
      </c>
      <c r="G93">
        <f t="shared" si="13"/>
        <v>14.85</v>
      </c>
      <c r="H93" s="122" t="str">
        <f t="shared" si="14"/>
        <v>Short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1.49</v>
      </c>
      <c r="C94">
        <f t="shared" si="9"/>
        <v>1.296</v>
      </c>
      <c r="D94">
        <f t="shared" si="10"/>
        <v>0</v>
      </c>
      <c r="E94">
        <f t="shared" si="11"/>
        <v>10</v>
      </c>
      <c r="F94">
        <f t="shared" si="12"/>
        <v>1.49</v>
      </c>
      <c r="G94">
        <f t="shared" si="13"/>
        <v>1.3320000000000001</v>
      </c>
      <c r="H94" s="122" t="str">
        <f t="shared" si="14"/>
        <v>Long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40.72</v>
      </c>
      <c r="P95" s="111">
        <v>42.66</v>
      </c>
      <c r="Q95" s="111" t="s">
        <v>71</v>
      </c>
      <c r="R95" s="111" t="s">
        <v>71</v>
      </c>
      <c r="S95" s="111" t="s">
        <v>71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7.92</v>
      </c>
      <c r="C96">
        <f t="shared" si="9"/>
        <v>8.56</v>
      </c>
      <c r="D96" t="str">
        <f t="shared" si="10"/>
        <v>N/A</v>
      </c>
      <c r="E96">
        <f t="shared" si="11"/>
        <v>33</v>
      </c>
      <c r="F96" t="str">
        <f t="shared" si="12"/>
        <v>N/A</v>
      </c>
      <c r="G96">
        <f t="shared" si="13"/>
        <v>8.2200000000000006</v>
      </c>
      <c r="H96" s="122" t="str">
        <f t="shared" si="14"/>
        <v>Short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2.5099999999999998</v>
      </c>
      <c r="C97">
        <f t="shared" si="9"/>
        <v>2.33</v>
      </c>
      <c r="D97">
        <f t="shared" si="10"/>
        <v>5</v>
      </c>
      <c r="E97">
        <f t="shared" si="11"/>
        <v>34</v>
      </c>
      <c r="F97">
        <f t="shared" si="12"/>
        <v>2.46</v>
      </c>
      <c r="G97">
        <f t="shared" si="13"/>
        <v>2.54</v>
      </c>
      <c r="H97" s="122" t="str">
        <f t="shared" si="14"/>
        <v>Long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2.71</v>
      </c>
      <c r="P98" s="111">
        <v>2.35</v>
      </c>
      <c r="Q98" s="111">
        <v>5</v>
      </c>
      <c r="R98" s="111">
        <v>34</v>
      </c>
      <c r="S98" s="111">
        <v>2.69</v>
      </c>
      <c r="T98" s="111">
        <v>2.41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1.79</v>
      </c>
      <c r="C99">
        <f t="shared" si="9"/>
        <v>1.88</v>
      </c>
      <c r="D99" t="str">
        <f t="shared" si="10"/>
        <v>N/A</v>
      </c>
      <c r="E99">
        <f t="shared" si="11"/>
        <v>33</v>
      </c>
      <c r="F99" t="str">
        <f t="shared" si="12"/>
        <v>N/A</v>
      </c>
      <c r="G99">
        <f t="shared" si="13"/>
        <v>2.12</v>
      </c>
      <c r="H99" s="122" t="str">
        <f t="shared" si="14"/>
        <v>Short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5.7</v>
      </c>
      <c r="P101" s="111">
        <v>5.6</v>
      </c>
      <c r="Q101" s="111">
        <v>50</v>
      </c>
      <c r="R101" s="111" t="s">
        <v>71</v>
      </c>
      <c r="S101" s="111">
        <v>5.4</v>
      </c>
      <c r="T101" s="111" t="s">
        <v>71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2.23</v>
      </c>
      <c r="P105" s="111">
        <v>2.29</v>
      </c>
      <c r="Q105" s="111">
        <v>43</v>
      </c>
      <c r="R105" s="111">
        <v>33</v>
      </c>
      <c r="S105" s="111">
        <v>2.46</v>
      </c>
      <c r="T105" s="111">
        <v>2.44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14.65</v>
      </c>
      <c r="P108" s="111">
        <v>15.3</v>
      </c>
      <c r="Q108" s="111" t="s">
        <v>71</v>
      </c>
      <c r="R108" s="111">
        <v>1</v>
      </c>
      <c r="S108" s="111" t="s">
        <v>71</v>
      </c>
      <c r="T108" s="111">
        <v>14.85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12.96</v>
      </c>
      <c r="C109">
        <f t="shared" si="9"/>
        <v>12.06</v>
      </c>
      <c r="D109">
        <f t="shared" si="10"/>
        <v>12</v>
      </c>
      <c r="E109">
        <f t="shared" si="11"/>
        <v>20</v>
      </c>
      <c r="F109">
        <f t="shared" si="12"/>
        <v>12.795</v>
      </c>
      <c r="G109">
        <f t="shared" si="13"/>
        <v>11.705</v>
      </c>
      <c r="H109" s="122" t="str">
        <f t="shared" si="15"/>
        <v>Long</v>
      </c>
      <c r="N109" s="111" t="s">
        <v>101</v>
      </c>
      <c r="O109" s="111">
        <v>1.49</v>
      </c>
      <c r="P109" s="111">
        <v>1.296</v>
      </c>
      <c r="Q109" s="111">
        <v>0</v>
      </c>
      <c r="R109" s="111">
        <v>10</v>
      </c>
      <c r="S109" s="111">
        <v>1.49</v>
      </c>
      <c r="T109" s="111">
        <v>1.3320000000000001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7.92</v>
      </c>
      <c r="P111" s="111">
        <v>8.56</v>
      </c>
      <c r="Q111" s="111" t="s">
        <v>71</v>
      </c>
      <c r="R111" s="111">
        <v>33</v>
      </c>
      <c r="S111" s="111" t="s">
        <v>71</v>
      </c>
      <c r="T111" s="111">
        <v>8.2200000000000006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3.4009999999999998</v>
      </c>
      <c r="C112">
        <f t="shared" si="9"/>
        <v>3.2490000000000001</v>
      </c>
      <c r="D112">
        <f t="shared" si="10"/>
        <v>18</v>
      </c>
      <c r="E112">
        <f t="shared" si="11"/>
        <v>35</v>
      </c>
      <c r="F112">
        <f t="shared" si="12"/>
        <v>3.327</v>
      </c>
      <c r="G112">
        <f t="shared" si="13"/>
        <v>3.14</v>
      </c>
      <c r="H112" s="122" t="str">
        <f t="shared" si="15"/>
        <v>Long</v>
      </c>
      <c r="N112" s="111" t="s">
        <v>103</v>
      </c>
      <c r="O112" s="111">
        <v>2.5099999999999998</v>
      </c>
      <c r="P112" s="111">
        <v>2.33</v>
      </c>
      <c r="Q112" s="111">
        <v>5</v>
      </c>
      <c r="R112" s="111">
        <v>34</v>
      </c>
      <c r="S112" s="111">
        <v>2.46</v>
      </c>
      <c r="T112" s="111">
        <v>2.54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6.37</v>
      </c>
      <c r="C114">
        <f t="shared" si="9"/>
        <v>6.75</v>
      </c>
      <c r="D114" t="str">
        <f t="shared" si="10"/>
        <v>N/A</v>
      </c>
      <c r="E114" t="str">
        <f t="shared" si="11"/>
        <v>N/A</v>
      </c>
      <c r="F114" t="str">
        <f t="shared" si="12"/>
        <v>N/A</v>
      </c>
      <c r="G114" t="str">
        <f t="shared" si="13"/>
        <v>N/A</v>
      </c>
      <c r="H114" s="122" t="str">
        <f t="shared" si="15"/>
        <v>Short</v>
      </c>
      <c r="N114" s="111" t="s">
        <v>105</v>
      </c>
      <c r="O114" s="111">
        <v>1.79</v>
      </c>
      <c r="P114" s="111">
        <v>1.88</v>
      </c>
      <c r="Q114" s="111" t="s">
        <v>71</v>
      </c>
      <c r="R114" s="111">
        <v>33</v>
      </c>
      <c r="S114" s="111" t="s">
        <v>71</v>
      </c>
      <c r="T114" s="111">
        <v>2.12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3.44</v>
      </c>
      <c r="C115">
        <f t="shared" si="9"/>
        <v>3.79</v>
      </c>
      <c r="D115" t="str">
        <f t="shared" si="10"/>
        <v>N/A</v>
      </c>
      <c r="E115" t="str">
        <f t="shared" si="11"/>
        <v>N/A</v>
      </c>
      <c r="F115" t="str">
        <f t="shared" si="12"/>
        <v>N/A</v>
      </c>
      <c r="G115" t="str">
        <f t="shared" si="13"/>
        <v>N/A</v>
      </c>
      <c r="H115" s="122" t="str">
        <f t="shared" si="15"/>
        <v>Short</v>
      </c>
      <c r="N115" s="111" t="s">
        <v>793</v>
      </c>
      <c r="O115" s="111">
        <v>3</v>
      </c>
      <c r="P115" s="111">
        <v>2.9350000000000001</v>
      </c>
      <c r="Q115" s="111">
        <v>26</v>
      </c>
      <c r="R115" s="111">
        <v>33</v>
      </c>
      <c r="S115" s="111">
        <v>2.8250000000000002</v>
      </c>
      <c r="T115" s="111">
        <v>2.57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6.3</v>
      </c>
      <c r="C117">
        <f t="shared" si="9"/>
        <v>6.7</v>
      </c>
      <c r="D117" t="str">
        <f t="shared" si="10"/>
        <v>N/A</v>
      </c>
      <c r="E117">
        <f t="shared" si="11"/>
        <v>33</v>
      </c>
      <c r="F117" t="str">
        <f t="shared" si="12"/>
        <v>N/A</v>
      </c>
      <c r="G117">
        <f t="shared" si="13"/>
        <v>7.06</v>
      </c>
      <c r="H117" s="122" t="str">
        <f t="shared" si="15"/>
        <v>Short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8.0500000000000007</v>
      </c>
      <c r="C124">
        <f t="shared" si="9"/>
        <v>8.4499999999999993</v>
      </c>
      <c r="D124" t="str">
        <f t="shared" si="10"/>
        <v>N/A</v>
      </c>
      <c r="E124">
        <f t="shared" si="11"/>
        <v>6</v>
      </c>
      <c r="F124" t="str">
        <f t="shared" si="12"/>
        <v>N/A</v>
      </c>
      <c r="G124">
        <f t="shared" si="13"/>
        <v>8.35</v>
      </c>
      <c r="H124" s="122" t="str">
        <f t="shared" si="15"/>
        <v>Short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12.96</v>
      </c>
      <c r="P125" s="111">
        <v>12.06</v>
      </c>
      <c r="Q125" s="111">
        <v>12</v>
      </c>
      <c r="R125" s="111">
        <v>20</v>
      </c>
      <c r="S125" s="111">
        <v>12.795</v>
      </c>
      <c r="T125" s="111">
        <v>11.705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0.77</v>
      </c>
      <c r="C126">
        <f t="shared" si="9"/>
        <v>0.82799999999999996</v>
      </c>
      <c r="D126">
        <f t="shared" si="10"/>
        <v>25</v>
      </c>
      <c r="E126">
        <f t="shared" si="11"/>
        <v>0</v>
      </c>
      <c r="F126">
        <f t="shared" si="12"/>
        <v>0.83199999999999996</v>
      </c>
      <c r="G126">
        <f t="shared" si="13"/>
        <v>0.77</v>
      </c>
      <c r="H126" s="124" t="str">
        <f t="shared" si="15"/>
        <v>Short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0.45400000000000001</v>
      </c>
      <c r="C127">
        <f t="shared" si="9"/>
        <v>0.50600000000000001</v>
      </c>
      <c r="D127" t="str">
        <f t="shared" si="10"/>
        <v>N/A</v>
      </c>
      <c r="E127">
        <f t="shared" si="11"/>
        <v>44</v>
      </c>
      <c r="F127" t="str">
        <f t="shared" si="12"/>
        <v>N/A</v>
      </c>
      <c r="G127">
        <f t="shared" si="13"/>
        <v>0.57999999999999996</v>
      </c>
      <c r="H127" s="124" t="str">
        <f t="shared" si="15"/>
        <v>Short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4.3600000000000003</v>
      </c>
      <c r="C128">
        <f t="shared" si="9"/>
        <v>4.3949999999999996</v>
      </c>
      <c r="D128" t="str">
        <f t="shared" si="10"/>
        <v>N/A</v>
      </c>
      <c r="E128">
        <f t="shared" si="11"/>
        <v>33</v>
      </c>
      <c r="F128" t="str">
        <f t="shared" si="12"/>
        <v>N/A</v>
      </c>
      <c r="G128">
        <f t="shared" si="13"/>
        <v>4.6500000000000004</v>
      </c>
      <c r="H128" s="124" t="str">
        <f t="shared" si="15"/>
        <v>Short</v>
      </c>
      <c r="N128" s="111" t="s">
        <v>108</v>
      </c>
      <c r="O128" s="111">
        <v>3.4009999999999998</v>
      </c>
      <c r="P128" s="111">
        <v>3.2490000000000001</v>
      </c>
      <c r="Q128" s="111">
        <v>18</v>
      </c>
      <c r="R128" s="111">
        <v>35</v>
      </c>
      <c r="S128" s="111">
        <v>3.327</v>
      </c>
      <c r="T128" s="111">
        <v>3.14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5013.7402000000002</v>
      </c>
      <c r="C129">
        <f t="shared" si="9"/>
        <v>5363.9301999999998</v>
      </c>
      <c r="D129">
        <f t="shared" si="10"/>
        <v>10</v>
      </c>
      <c r="E129">
        <f t="shared" si="11"/>
        <v>1</v>
      </c>
      <c r="F129">
        <f t="shared" si="12"/>
        <v>5255.1698999999999</v>
      </c>
      <c r="G129">
        <f t="shared" si="13"/>
        <v>5088.3100999999997</v>
      </c>
      <c r="H129" s="124" t="str">
        <f t="shared" si="15"/>
        <v>Short</v>
      </c>
      <c r="N129" s="111" t="s">
        <v>785</v>
      </c>
      <c r="O129" s="111">
        <v>1.9750000000000001</v>
      </c>
      <c r="P129" s="111">
        <v>2.12</v>
      </c>
      <c r="Q129" s="111">
        <v>19</v>
      </c>
      <c r="R129" s="111">
        <v>0</v>
      </c>
      <c r="S129" s="111">
        <v>2.14</v>
      </c>
      <c r="T129" s="111">
        <v>1.9750000000000001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1187.7</v>
      </c>
      <c r="C130">
        <f t="shared" si="9"/>
        <v>1264.1899000000001</v>
      </c>
      <c r="D130">
        <f t="shared" si="10"/>
        <v>10</v>
      </c>
      <c r="E130">
        <f t="shared" si="11"/>
        <v>0</v>
      </c>
      <c r="F130">
        <f t="shared" si="12"/>
        <v>1236.6600000000001</v>
      </c>
      <c r="G130">
        <f t="shared" si="13"/>
        <v>1187.7</v>
      </c>
      <c r="H130" s="124" t="str">
        <f t="shared" si="15"/>
        <v>Short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6.37</v>
      </c>
      <c r="P131" s="111">
        <v>6.75</v>
      </c>
      <c r="Q131" s="111" t="s">
        <v>71</v>
      </c>
      <c r="R131" s="111" t="s">
        <v>71</v>
      </c>
      <c r="S131" s="111" t="s">
        <v>71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3.44</v>
      </c>
      <c r="P132" s="111">
        <v>3.79</v>
      </c>
      <c r="Q132" s="111" t="s">
        <v>71</v>
      </c>
      <c r="R132" s="111" t="s">
        <v>71</v>
      </c>
      <c r="S132" s="111" t="s">
        <v>71</v>
      </c>
      <c r="T132" s="111" t="s">
        <v>71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6.3</v>
      </c>
      <c r="P134" s="111">
        <v>6.7</v>
      </c>
      <c r="Q134" s="111" t="s">
        <v>71</v>
      </c>
      <c r="R134" s="111">
        <v>33</v>
      </c>
      <c r="S134" s="111" t="s">
        <v>71</v>
      </c>
      <c r="T134" s="111">
        <v>7.06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2766.5601000000001</v>
      </c>
      <c r="C135">
        <f t="shared" si="17"/>
        <v>2886.0801000000001</v>
      </c>
      <c r="D135" t="str">
        <f t="shared" si="18"/>
        <v>N/A</v>
      </c>
      <c r="E135">
        <f t="shared" si="19"/>
        <v>16</v>
      </c>
      <c r="F135" t="str">
        <f t="shared" si="20"/>
        <v>N/A</v>
      </c>
      <c r="G135">
        <f t="shared" si="21"/>
        <v>2874.1100999999999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3.22</v>
      </c>
      <c r="P139" s="111">
        <v>3.71</v>
      </c>
      <c r="Q139" s="111">
        <v>27</v>
      </c>
      <c r="R139" s="111">
        <v>14</v>
      </c>
      <c r="S139" s="111">
        <v>3.45</v>
      </c>
      <c r="T139" s="111">
        <v>3.35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1987.52</v>
      </c>
      <c r="C140">
        <f t="shared" si="17"/>
        <v>2119.2399999999998</v>
      </c>
      <c r="D140">
        <f t="shared" si="18"/>
        <v>10</v>
      </c>
      <c r="E140">
        <f t="shared" si="19"/>
        <v>1</v>
      </c>
      <c r="F140">
        <f t="shared" si="20"/>
        <v>2076.71</v>
      </c>
      <c r="G140">
        <f t="shared" si="21"/>
        <v>2013.76</v>
      </c>
      <c r="H140" s="111"/>
      <c r="N140" s="111" t="s">
        <v>762</v>
      </c>
      <c r="O140" s="111">
        <v>6.5500000000000003E-2</v>
      </c>
      <c r="P140" s="111">
        <v>7.0400000000000004E-2</v>
      </c>
      <c r="Q140" s="111" t="s">
        <v>71</v>
      </c>
      <c r="R140" s="111">
        <v>40</v>
      </c>
      <c r="S140" s="111" t="s">
        <v>71</v>
      </c>
      <c r="T140" s="111">
        <v>6.9000000000000006E-2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1.9</v>
      </c>
      <c r="C141">
        <f t="shared" si="17"/>
        <v>1.9450000000000001</v>
      </c>
      <c r="D141" t="str">
        <f t="shared" si="18"/>
        <v>N/A</v>
      </c>
      <c r="E141">
        <f t="shared" si="19"/>
        <v>34</v>
      </c>
      <c r="F141" t="str">
        <f t="shared" si="20"/>
        <v>N/A</v>
      </c>
      <c r="G141">
        <f t="shared" si="21"/>
        <v>1.9450000000000001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22.8</v>
      </c>
      <c r="C143">
        <f t="shared" si="17"/>
        <v>21.66</v>
      </c>
      <c r="D143">
        <f t="shared" si="18"/>
        <v>4</v>
      </c>
      <c r="E143">
        <f t="shared" si="19"/>
        <v>34</v>
      </c>
      <c r="F143">
        <f t="shared" si="20"/>
        <v>23.36</v>
      </c>
      <c r="G143">
        <f t="shared" si="21"/>
        <v>22.2</v>
      </c>
      <c r="H143" s="111"/>
      <c r="N143" s="111" t="s">
        <v>116</v>
      </c>
      <c r="O143" s="111">
        <v>8.0500000000000007</v>
      </c>
      <c r="P143" s="111">
        <v>8.4499999999999993</v>
      </c>
      <c r="Q143" s="111" t="s">
        <v>71</v>
      </c>
      <c r="R143" s="111">
        <v>6</v>
      </c>
      <c r="S143" s="111" t="s">
        <v>71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0.77</v>
      </c>
      <c r="P145" s="111">
        <v>0.82799999999999996</v>
      </c>
      <c r="Q145" s="111">
        <v>25</v>
      </c>
      <c r="R145" s="111">
        <v>0</v>
      </c>
      <c r="S145" s="111">
        <v>0.83199999999999996</v>
      </c>
      <c r="T145" s="111">
        <v>0.77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2592.04</v>
      </c>
      <c r="C146">
        <f t="shared" si="17"/>
        <v>2692.21</v>
      </c>
      <c r="D146">
        <f t="shared" si="18"/>
        <v>5</v>
      </c>
      <c r="E146">
        <f t="shared" si="19"/>
        <v>2</v>
      </c>
      <c r="F146">
        <f t="shared" si="20"/>
        <v>2690.4099000000001</v>
      </c>
      <c r="G146">
        <f t="shared" si="21"/>
        <v>2624.8501000000001</v>
      </c>
      <c r="H146" s="111"/>
      <c r="N146" s="111" t="s">
        <v>118</v>
      </c>
      <c r="O146" s="111">
        <v>0.45400000000000001</v>
      </c>
      <c r="P146" s="111">
        <v>0.50600000000000001</v>
      </c>
      <c r="Q146" s="111" t="s">
        <v>71</v>
      </c>
      <c r="R146" s="111">
        <v>44</v>
      </c>
      <c r="S146" s="111" t="s">
        <v>71</v>
      </c>
      <c r="T146" s="111">
        <v>0.57999999999999996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4.3600000000000003</v>
      </c>
      <c r="P147" s="111">
        <v>4.3949999999999996</v>
      </c>
      <c r="Q147" s="111" t="s">
        <v>71</v>
      </c>
      <c r="R147" s="111">
        <v>33</v>
      </c>
      <c r="S147" s="111" t="s">
        <v>71</v>
      </c>
      <c r="T147" s="111">
        <v>4.6500000000000004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5013.7402000000002</v>
      </c>
      <c r="P148" s="111">
        <v>5363.9301999999998</v>
      </c>
      <c r="Q148" s="111">
        <v>10</v>
      </c>
      <c r="R148" s="111">
        <v>1</v>
      </c>
      <c r="S148" s="111">
        <v>5255.1698999999999</v>
      </c>
      <c r="T148" s="111">
        <v>5088.3100999999997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6989.48</v>
      </c>
      <c r="P149" s="111">
        <v>6819.2402000000002</v>
      </c>
      <c r="Q149" s="111">
        <v>20</v>
      </c>
      <c r="R149" s="111">
        <v>33</v>
      </c>
      <c r="S149" s="111">
        <v>6806.8100999999997</v>
      </c>
      <c r="T149" s="111">
        <v>6187.27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5631.27</v>
      </c>
      <c r="P150" s="111">
        <v>6119.1099000000004</v>
      </c>
      <c r="Q150" s="111" t="s">
        <v>71</v>
      </c>
      <c r="R150" s="111" t="s">
        <v>71</v>
      </c>
      <c r="S150" s="111" t="s">
        <v>71</v>
      </c>
      <c r="T150" s="111" t="s">
        <v>71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1.855</v>
      </c>
      <c r="C151">
        <f t="shared" si="17"/>
        <v>2.02</v>
      </c>
      <c r="D151" t="str">
        <f t="shared" si="18"/>
        <v>N/A</v>
      </c>
      <c r="E151">
        <f t="shared" si="19"/>
        <v>28</v>
      </c>
      <c r="F151" t="str">
        <f t="shared" si="20"/>
        <v>N/A</v>
      </c>
      <c r="G151">
        <f t="shared" si="21"/>
        <v>2.0299999999999998</v>
      </c>
      <c r="H151" s="111"/>
      <c r="N151" s="111" t="s">
        <v>798</v>
      </c>
      <c r="O151" s="111">
        <v>8193.8896000000004</v>
      </c>
      <c r="P151" s="111">
        <v>8215.6699000000008</v>
      </c>
      <c r="Q151" s="111" t="s">
        <v>71</v>
      </c>
      <c r="R151" s="111" t="s">
        <v>71</v>
      </c>
      <c r="S151" s="111" t="s">
        <v>71</v>
      </c>
      <c r="T151" s="111" t="s">
        <v>71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5955.4902000000002</v>
      </c>
      <c r="P152" s="111">
        <v>6391.3198000000002</v>
      </c>
      <c r="Q152" s="111">
        <v>5</v>
      </c>
      <c r="R152" s="111">
        <v>3</v>
      </c>
      <c r="S152" s="111">
        <v>6390.1201000000001</v>
      </c>
      <c r="T152" s="111">
        <v>6140.1099000000004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0.38700000000000001</v>
      </c>
      <c r="C153">
        <f t="shared" si="17"/>
        <v>0.39900000000000002</v>
      </c>
      <c r="D153" t="str">
        <f t="shared" si="18"/>
        <v>N/A</v>
      </c>
      <c r="E153">
        <f t="shared" si="19"/>
        <v>30</v>
      </c>
      <c r="F153" t="str">
        <f t="shared" si="20"/>
        <v>N/A</v>
      </c>
      <c r="G153">
        <f t="shared" si="21"/>
        <v>0.47799999999999998</v>
      </c>
      <c r="H153" s="111"/>
      <c r="N153" s="111" t="s">
        <v>800</v>
      </c>
      <c r="O153" s="111">
        <v>10609.21</v>
      </c>
      <c r="P153" s="111">
        <v>10146</v>
      </c>
      <c r="Q153" s="111">
        <v>25</v>
      </c>
      <c r="R153" s="111" t="s">
        <v>71</v>
      </c>
      <c r="S153" s="111">
        <v>10554.2598</v>
      </c>
      <c r="T153" s="111" t="s">
        <v>71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5.18</v>
      </c>
      <c r="C154">
        <f t="shared" si="17"/>
        <v>3.68</v>
      </c>
      <c r="D154">
        <f t="shared" si="18"/>
        <v>17</v>
      </c>
      <c r="E154">
        <f t="shared" si="19"/>
        <v>36</v>
      </c>
      <c r="F154">
        <f t="shared" si="20"/>
        <v>3.61</v>
      </c>
      <c r="G154">
        <f t="shared" si="21"/>
        <v>3.37</v>
      </c>
      <c r="H154" s="111"/>
      <c r="N154" s="111" t="s">
        <v>801</v>
      </c>
      <c r="O154" s="111">
        <v>8465.2597999999998</v>
      </c>
      <c r="P154" s="111">
        <v>8295.6201000000001</v>
      </c>
      <c r="Q154" s="111">
        <v>10</v>
      </c>
      <c r="R154" s="111">
        <v>35</v>
      </c>
      <c r="S154" s="111">
        <v>8456.7900000000009</v>
      </c>
      <c r="T154" s="111">
        <v>8289.2998000000007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5359.77</v>
      </c>
      <c r="P155" s="111">
        <v>5287.3798999999999</v>
      </c>
      <c r="Q155" s="111" t="s">
        <v>71</v>
      </c>
      <c r="R155" s="111" t="s">
        <v>71</v>
      </c>
      <c r="S155" s="111" t="s">
        <v>71</v>
      </c>
      <c r="T155" s="111" t="s">
        <v>71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6262.52</v>
      </c>
      <c r="P156" s="111">
        <v>6609.5497999999998</v>
      </c>
      <c r="Q156" s="111">
        <v>5</v>
      </c>
      <c r="R156" s="111">
        <v>0</v>
      </c>
      <c r="S156" s="111">
        <v>6590.71</v>
      </c>
      <c r="T156" s="111">
        <v>6262.52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1187.7</v>
      </c>
      <c r="P157" s="111">
        <v>1264.1899000000001</v>
      </c>
      <c r="Q157" s="111">
        <v>10</v>
      </c>
      <c r="R157" s="111">
        <v>0</v>
      </c>
      <c r="S157" s="111">
        <v>1236.6600000000001</v>
      </c>
      <c r="T157" s="111">
        <v>1187.7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1.1100000000000001</v>
      </c>
      <c r="C158">
        <f t="shared" si="17"/>
        <v>1.2</v>
      </c>
      <c r="D158">
        <f t="shared" si="18"/>
        <v>37</v>
      </c>
      <c r="E158">
        <f t="shared" si="19"/>
        <v>9</v>
      </c>
      <c r="F158">
        <f t="shared" si="20"/>
        <v>1.1299999999999999</v>
      </c>
      <c r="G158">
        <f t="shared" si="21"/>
        <v>1.1779999999999999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5.64</v>
      </c>
      <c r="C159">
        <f t="shared" si="17"/>
        <v>6.02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4689.6298999999999</v>
      </c>
      <c r="P159" s="111">
        <v>4987.2201999999997</v>
      </c>
      <c r="Q159" s="111" t="s">
        <v>71</v>
      </c>
      <c r="R159" s="111" t="s">
        <v>71</v>
      </c>
      <c r="S159" s="111" t="s">
        <v>71</v>
      </c>
      <c r="T159" s="111" t="s">
        <v>71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1.27</v>
      </c>
      <c r="C162">
        <f t="shared" si="17"/>
        <v>1.375</v>
      </c>
      <c r="D162" t="str">
        <f t="shared" si="18"/>
        <v>N/A</v>
      </c>
      <c r="E162">
        <f t="shared" si="19"/>
        <v>35</v>
      </c>
      <c r="F162" t="str">
        <f t="shared" si="20"/>
        <v>N/A</v>
      </c>
      <c r="G162">
        <f t="shared" si="21"/>
        <v>1.53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3.28</v>
      </c>
      <c r="C163">
        <f t="shared" si="17"/>
        <v>3.7349999999999999</v>
      </c>
      <c r="D163">
        <f t="shared" si="18"/>
        <v>15</v>
      </c>
      <c r="E163">
        <f t="shared" si="19"/>
        <v>1</v>
      </c>
      <c r="F163">
        <f t="shared" si="20"/>
        <v>3.53</v>
      </c>
      <c r="G163">
        <f t="shared" si="21"/>
        <v>3.35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2766.5601000000001</v>
      </c>
      <c r="P164" s="111">
        <v>2886.0801000000001</v>
      </c>
      <c r="Q164" s="111" t="s">
        <v>71</v>
      </c>
      <c r="R164" s="111">
        <v>16</v>
      </c>
      <c r="S164" s="111" t="s">
        <v>71</v>
      </c>
      <c r="T164" s="111">
        <v>2874.1100999999999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336</v>
      </c>
      <c r="C170">
        <f t="shared" si="17"/>
        <v>344</v>
      </c>
      <c r="D170" t="str">
        <f t="shared" si="18"/>
        <v>N/A</v>
      </c>
      <c r="E170" t="str">
        <f t="shared" si="19"/>
        <v>N/A</v>
      </c>
      <c r="F170" t="str">
        <f t="shared" si="20"/>
        <v>N/A</v>
      </c>
      <c r="G170" t="str">
        <f t="shared" si="21"/>
        <v>N/A</v>
      </c>
      <c r="H170" s="111"/>
      <c r="N170" s="111" t="s">
        <v>124</v>
      </c>
      <c r="O170" s="111">
        <v>1987.52</v>
      </c>
      <c r="P170" s="111">
        <v>2119.2399999999998</v>
      </c>
      <c r="Q170" s="111">
        <v>10</v>
      </c>
      <c r="R170" s="111">
        <v>1</v>
      </c>
      <c r="S170" s="111">
        <v>2076.71</v>
      </c>
      <c r="T170" s="111">
        <v>2013.76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1.9</v>
      </c>
      <c r="P171" s="111">
        <v>1.9450000000000001</v>
      </c>
      <c r="Q171" s="111" t="s">
        <v>71</v>
      </c>
      <c r="R171" s="111">
        <v>34</v>
      </c>
      <c r="S171" s="111" t="s">
        <v>71</v>
      </c>
      <c r="T171" s="111">
        <v>1.9450000000000001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1.95</v>
      </c>
      <c r="C173">
        <f t="shared" si="17"/>
        <v>2.34</v>
      </c>
      <c r="D173">
        <f t="shared" si="18"/>
        <v>13</v>
      </c>
      <c r="E173">
        <f t="shared" si="19"/>
        <v>3</v>
      </c>
      <c r="F173">
        <f t="shared" si="20"/>
        <v>2.2999999999999998</v>
      </c>
      <c r="G173">
        <f t="shared" si="21"/>
        <v>2.04</v>
      </c>
      <c r="H173" s="111"/>
      <c r="N173" s="111" t="s">
        <v>126</v>
      </c>
      <c r="O173" s="111">
        <v>22.8</v>
      </c>
      <c r="P173" s="111">
        <v>21.66</v>
      </c>
      <c r="Q173" s="111">
        <v>4</v>
      </c>
      <c r="R173" s="111">
        <v>34</v>
      </c>
      <c r="S173" s="111">
        <v>23.36</v>
      </c>
      <c r="T173" s="111">
        <v>22.2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0.47</v>
      </c>
      <c r="P174" s="111">
        <v>0.54300000000000004</v>
      </c>
      <c r="Q174" s="111">
        <v>16</v>
      </c>
      <c r="R174" s="111">
        <v>7</v>
      </c>
      <c r="S174" s="111">
        <v>0.53300000000000003</v>
      </c>
      <c r="T174" s="111">
        <v>0.49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2592.04</v>
      </c>
      <c r="P177" s="111">
        <v>2692.21</v>
      </c>
      <c r="Q177" s="111">
        <v>5</v>
      </c>
      <c r="R177" s="111">
        <v>2</v>
      </c>
      <c r="S177" s="111">
        <v>2690.4099000000001</v>
      </c>
      <c r="T177" s="111">
        <v>2624.8501000000001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0.48399999999999999</v>
      </c>
      <c r="C182">
        <f t="shared" si="17"/>
        <v>0.498</v>
      </c>
      <c r="D182">
        <f t="shared" si="18"/>
        <v>48</v>
      </c>
      <c r="E182">
        <f t="shared" si="19"/>
        <v>34</v>
      </c>
      <c r="F182">
        <f t="shared" si="20"/>
        <v>0.47899999999999998</v>
      </c>
      <c r="G182">
        <f t="shared" si="21"/>
        <v>0.51400000000000001</v>
      </c>
      <c r="H182" s="111"/>
      <c r="N182" s="111" t="s">
        <v>128</v>
      </c>
      <c r="O182" s="111">
        <v>1.855</v>
      </c>
      <c r="P182" s="111">
        <v>2.02</v>
      </c>
      <c r="Q182" s="111" t="s">
        <v>71</v>
      </c>
      <c r="R182" s="111">
        <v>28</v>
      </c>
      <c r="S182" s="111" t="s">
        <v>71</v>
      </c>
      <c r="T182" s="111">
        <v>2.0299999999999998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1.4359999999999999</v>
      </c>
      <c r="C184">
        <f t="shared" si="17"/>
        <v>1.51</v>
      </c>
      <c r="D184">
        <f t="shared" si="18"/>
        <v>19</v>
      </c>
      <c r="E184">
        <f t="shared" si="19"/>
        <v>8</v>
      </c>
      <c r="F184">
        <f t="shared" si="20"/>
        <v>1.4279999999999999</v>
      </c>
      <c r="G184">
        <f t="shared" si="21"/>
        <v>1.4</v>
      </c>
      <c r="H184" s="111"/>
      <c r="N184" s="111" t="s">
        <v>283</v>
      </c>
      <c r="O184" s="111">
        <v>0.38700000000000001</v>
      </c>
      <c r="P184" s="111">
        <v>0.39900000000000002</v>
      </c>
      <c r="Q184" s="111" t="s">
        <v>71</v>
      </c>
      <c r="R184" s="111">
        <v>30</v>
      </c>
      <c r="S184" s="111" t="s">
        <v>71</v>
      </c>
      <c r="T184" s="111">
        <v>0.47799999999999998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</v>
      </c>
      <c r="C185">
        <f t="shared" si="17"/>
        <v>7.39</v>
      </c>
      <c r="D185" t="str">
        <f t="shared" si="18"/>
        <v>N/A</v>
      </c>
      <c r="E185">
        <f t="shared" si="19"/>
        <v>28</v>
      </c>
      <c r="F185" t="str">
        <f t="shared" si="20"/>
        <v>N/A</v>
      </c>
      <c r="G185">
        <f t="shared" si="21"/>
        <v>7.17</v>
      </c>
      <c r="H185" s="111"/>
      <c r="N185" s="111" t="s">
        <v>284</v>
      </c>
      <c r="O185" s="111">
        <v>5.18</v>
      </c>
      <c r="P185" s="111">
        <v>3.68</v>
      </c>
      <c r="Q185" s="111">
        <v>17</v>
      </c>
      <c r="R185" s="111">
        <v>36</v>
      </c>
      <c r="S185" s="111">
        <v>3.61</v>
      </c>
      <c r="T185" s="111">
        <v>3.37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5.38</v>
      </c>
      <c r="P188" s="111">
        <v>5.18</v>
      </c>
      <c r="Q188" s="111">
        <v>12</v>
      </c>
      <c r="R188" s="111" t="s">
        <v>71</v>
      </c>
      <c r="S188" s="111">
        <v>5.28</v>
      </c>
      <c r="T188" s="111" t="s">
        <v>71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1.1100000000000001</v>
      </c>
      <c r="P189" s="111">
        <v>1.2</v>
      </c>
      <c r="Q189" s="111">
        <v>37</v>
      </c>
      <c r="R189" s="111">
        <v>9</v>
      </c>
      <c r="S189" s="111">
        <v>1.1299999999999999</v>
      </c>
      <c r="T189" s="111">
        <v>1.1779999999999999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18.2</v>
      </c>
      <c r="C190">
        <f t="shared" si="17"/>
        <v>17.04</v>
      </c>
      <c r="D190">
        <f t="shared" si="18"/>
        <v>13</v>
      </c>
      <c r="E190">
        <f t="shared" si="19"/>
        <v>20</v>
      </c>
      <c r="F190">
        <f t="shared" si="20"/>
        <v>18</v>
      </c>
      <c r="G190">
        <f t="shared" si="21"/>
        <v>17.64</v>
      </c>
      <c r="H190" s="111"/>
      <c r="N190" s="111" t="s">
        <v>287</v>
      </c>
      <c r="O190" s="111">
        <v>5.64</v>
      </c>
      <c r="P190" s="111">
        <v>6.02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1.99</v>
      </c>
      <c r="C193">
        <f t="shared" si="17"/>
        <v>2.2999999999999998</v>
      </c>
      <c r="D193" t="str">
        <f t="shared" si="18"/>
        <v>N/A</v>
      </c>
      <c r="E193">
        <f t="shared" si="19"/>
        <v>54</v>
      </c>
      <c r="F193" t="str">
        <f t="shared" si="20"/>
        <v>N/A</v>
      </c>
      <c r="G193">
        <f t="shared" si="21"/>
        <v>2.2200000000000002</v>
      </c>
      <c r="H193" s="111"/>
      <c r="N193" s="111" t="s">
        <v>131</v>
      </c>
      <c r="O193" s="111">
        <v>1.27</v>
      </c>
      <c r="P193" s="111">
        <v>1.375</v>
      </c>
      <c r="Q193" s="111" t="s">
        <v>71</v>
      </c>
      <c r="R193" s="111">
        <v>35</v>
      </c>
      <c r="S193" s="111" t="s">
        <v>71</v>
      </c>
      <c r="T193" s="111">
        <v>1.53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3.28</v>
      </c>
      <c r="P194" s="111">
        <v>3.7349999999999999</v>
      </c>
      <c r="Q194" s="111">
        <v>15</v>
      </c>
      <c r="R194" s="111">
        <v>1</v>
      </c>
      <c r="S194" s="111">
        <v>3.53</v>
      </c>
      <c r="T194" s="111">
        <v>3.35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0.79800000000000004</v>
      </c>
      <c r="C195">
        <f t="shared" si="17"/>
        <v>0.84299999999999997</v>
      </c>
      <c r="D195">
        <f t="shared" si="18"/>
        <v>25</v>
      </c>
      <c r="E195">
        <f t="shared" si="19"/>
        <v>9</v>
      </c>
      <c r="F195">
        <f t="shared" si="20"/>
        <v>0.83799999999999997</v>
      </c>
      <c r="G195">
        <f t="shared" si="21"/>
        <v>0.80100000000000005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7.2</v>
      </c>
      <c r="C197">
        <f t="shared" ref="C197:C260" si="23">VLOOKUP($A197,$N$5:$U$375,3,FALSE)</f>
        <v>7.68</v>
      </c>
      <c r="D197" t="str">
        <f t="shared" ref="D197:D260" si="24">VLOOKUP($A197,$N$5:$U$375,4,FALSE)</f>
        <v>N/A</v>
      </c>
      <c r="E197">
        <f t="shared" ref="E197:E260" si="25">VLOOKUP($A197,$N$5:$U$375,5,FALSE)</f>
        <v>8</v>
      </c>
      <c r="F197" t="str">
        <f t="shared" ref="F197:F260" si="26">VLOOKUP($A197,$N$5:$U$375,6,FALSE)</f>
        <v>N/A</v>
      </c>
      <c r="G197">
        <f t="shared" ref="G197:G260" si="27">VLOOKUP($A197,$N$5:$U$375,7,FALSE)</f>
        <v>7.63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39.200000000000003</v>
      </c>
      <c r="C198">
        <f t="shared" si="23"/>
        <v>41</v>
      </c>
      <c r="D198" t="str">
        <f t="shared" si="24"/>
        <v>N/A</v>
      </c>
      <c r="E198" t="str">
        <f t="shared" si="25"/>
        <v>N/A</v>
      </c>
      <c r="F198" t="str">
        <f t="shared" si="26"/>
        <v>N/A</v>
      </c>
      <c r="G198" t="str">
        <f t="shared" si="27"/>
        <v>N/A</v>
      </c>
      <c r="H198" s="111"/>
      <c r="N198" s="111" t="s">
        <v>766</v>
      </c>
      <c r="O198" s="111">
        <v>0.45</v>
      </c>
      <c r="P198" s="111">
        <v>0.52900000000000003</v>
      </c>
      <c r="Q198" s="111">
        <v>16</v>
      </c>
      <c r="R198" s="111">
        <v>3</v>
      </c>
      <c r="S198" s="111">
        <v>0.46500000000000002</v>
      </c>
      <c r="T198" s="111">
        <v>0.46600000000000003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1.47</v>
      </c>
      <c r="C199">
        <f t="shared" si="23"/>
        <v>1.35</v>
      </c>
      <c r="D199">
        <f t="shared" si="24"/>
        <v>24</v>
      </c>
      <c r="E199">
        <f t="shared" si="25"/>
        <v>35</v>
      </c>
      <c r="F199">
        <f t="shared" si="26"/>
        <v>1.6</v>
      </c>
      <c r="G199">
        <f t="shared" si="27"/>
        <v>1.45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0.32400000000000001</v>
      </c>
      <c r="C200">
        <f t="shared" si="23"/>
        <v>0.29199999999999998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0.20799999999999999</v>
      </c>
      <c r="C201">
        <f t="shared" si="23"/>
        <v>0.22600000000000001</v>
      </c>
      <c r="D201" t="str">
        <f t="shared" si="24"/>
        <v>N/A</v>
      </c>
      <c r="E201">
        <f t="shared" si="25"/>
        <v>14</v>
      </c>
      <c r="F201" t="str">
        <f t="shared" si="26"/>
        <v>N/A</v>
      </c>
      <c r="G201">
        <f t="shared" si="27"/>
        <v>0.24399999999999999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336</v>
      </c>
      <c r="P202" s="111">
        <v>344</v>
      </c>
      <c r="Q202" s="111" t="s">
        <v>71</v>
      </c>
      <c r="R202" s="111" t="s">
        <v>71</v>
      </c>
      <c r="S202" s="111" t="s">
        <v>71</v>
      </c>
      <c r="T202" s="111" t="s">
        <v>71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2.04</v>
      </c>
      <c r="C203">
        <f t="shared" si="23"/>
        <v>1.96</v>
      </c>
      <c r="D203" t="str">
        <f t="shared" si="24"/>
        <v>N/A</v>
      </c>
      <c r="E203" t="str">
        <f t="shared" si="25"/>
        <v>N/A</v>
      </c>
      <c r="F203" t="str">
        <f t="shared" si="26"/>
        <v>N/A</v>
      </c>
      <c r="G203" t="str">
        <f t="shared" si="27"/>
        <v>N/A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3.44</v>
      </c>
      <c r="C204">
        <f t="shared" si="23"/>
        <v>3.9</v>
      </c>
      <c r="D204" t="str">
        <f t="shared" si="24"/>
        <v>N/A</v>
      </c>
      <c r="E204" t="str">
        <f t="shared" si="25"/>
        <v>N/A</v>
      </c>
      <c r="F204" t="str">
        <f t="shared" si="26"/>
        <v>N/A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1.95</v>
      </c>
      <c r="P205" s="111">
        <v>2.34</v>
      </c>
      <c r="Q205" s="111">
        <v>13</v>
      </c>
      <c r="R205" s="111">
        <v>3</v>
      </c>
      <c r="S205" s="111">
        <v>2.2999999999999998</v>
      </c>
      <c r="T205" s="111">
        <v>2.04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0.84499999999999997</v>
      </c>
      <c r="C209">
        <f t="shared" si="23"/>
        <v>0.95499999999999996</v>
      </c>
      <c r="D209">
        <f t="shared" si="24"/>
        <v>18</v>
      </c>
      <c r="E209">
        <f t="shared" si="25"/>
        <v>13</v>
      </c>
      <c r="F209">
        <f t="shared" si="26"/>
        <v>1.06</v>
      </c>
      <c r="G209">
        <f t="shared" si="27"/>
        <v>0.94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7.85</v>
      </c>
      <c r="C211">
        <f t="shared" si="23"/>
        <v>8.75</v>
      </c>
      <c r="D211" t="str">
        <f t="shared" si="24"/>
        <v>N/A</v>
      </c>
      <c r="E211">
        <f t="shared" si="25"/>
        <v>2</v>
      </c>
      <c r="F211" t="str">
        <f t="shared" si="26"/>
        <v>N/A</v>
      </c>
      <c r="G211">
        <f t="shared" si="27"/>
        <v>7.75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2.48</v>
      </c>
      <c r="C212">
        <f t="shared" si="23"/>
        <v>2.46</v>
      </c>
      <c r="D212">
        <f t="shared" si="24"/>
        <v>13</v>
      </c>
      <c r="E212">
        <f t="shared" si="25"/>
        <v>29</v>
      </c>
      <c r="F212">
        <f t="shared" si="26"/>
        <v>2.61</v>
      </c>
      <c r="G212">
        <f t="shared" si="27"/>
        <v>2.4300000000000002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36.4</v>
      </c>
      <c r="C213">
        <f t="shared" si="23"/>
        <v>37</v>
      </c>
      <c r="D213">
        <f t="shared" si="24"/>
        <v>48</v>
      </c>
      <c r="E213">
        <f t="shared" si="25"/>
        <v>7</v>
      </c>
      <c r="F213">
        <f t="shared" si="26"/>
        <v>36</v>
      </c>
      <c r="G213">
        <f t="shared" si="27"/>
        <v>34.799999999999997</v>
      </c>
      <c r="H213" s="111"/>
      <c r="N213" s="111" t="s">
        <v>137</v>
      </c>
      <c r="O213" s="111">
        <v>0.48399999999999999</v>
      </c>
      <c r="P213" s="111">
        <v>0.498</v>
      </c>
      <c r="Q213" s="111">
        <v>48</v>
      </c>
      <c r="R213" s="111">
        <v>34</v>
      </c>
      <c r="S213" s="111">
        <v>0.47899999999999998</v>
      </c>
      <c r="T213" s="111">
        <v>0.51400000000000001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1.4359999999999999</v>
      </c>
      <c r="P215" s="111">
        <v>1.51</v>
      </c>
      <c r="Q215" s="111">
        <v>19</v>
      </c>
      <c r="R215" s="111">
        <v>8</v>
      </c>
      <c r="S215" s="111">
        <v>1.4279999999999999</v>
      </c>
      <c r="T215" s="111">
        <v>1.4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</v>
      </c>
      <c r="P216" s="111">
        <v>7.39</v>
      </c>
      <c r="Q216" s="111" t="s">
        <v>71</v>
      </c>
      <c r="R216" s="111">
        <v>28</v>
      </c>
      <c r="S216" s="111" t="s">
        <v>71</v>
      </c>
      <c r="T216" s="111">
        <v>7.17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3.42</v>
      </c>
      <c r="C217">
        <f t="shared" si="23"/>
        <v>4.1500000000000004</v>
      </c>
      <c r="D217">
        <f t="shared" si="24"/>
        <v>34</v>
      </c>
      <c r="E217">
        <f t="shared" si="25"/>
        <v>14</v>
      </c>
      <c r="F217">
        <f t="shared" si="26"/>
        <v>3.9</v>
      </c>
      <c r="G217">
        <f t="shared" si="27"/>
        <v>4.07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0.60399999999999998</v>
      </c>
      <c r="C218">
        <f t="shared" si="23"/>
        <v>0.57999999999999996</v>
      </c>
      <c r="D218">
        <f t="shared" si="24"/>
        <v>20</v>
      </c>
      <c r="E218">
        <f t="shared" si="25"/>
        <v>30</v>
      </c>
      <c r="F218">
        <f t="shared" si="26"/>
        <v>0.66</v>
      </c>
      <c r="G218">
        <f t="shared" si="27"/>
        <v>0.56200000000000006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18.2</v>
      </c>
      <c r="P221" s="111">
        <v>17.04</v>
      </c>
      <c r="Q221" s="111">
        <v>13</v>
      </c>
      <c r="R221" s="111">
        <v>20</v>
      </c>
      <c r="S221" s="111">
        <v>18</v>
      </c>
      <c r="T221" s="111">
        <v>17.64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24.8</v>
      </c>
      <c r="C222">
        <f t="shared" si="23"/>
        <v>26.36</v>
      </c>
      <c r="D222" t="str">
        <f t="shared" si="24"/>
        <v>N/A</v>
      </c>
      <c r="E222">
        <f t="shared" si="25"/>
        <v>35</v>
      </c>
      <c r="F222" t="str">
        <f t="shared" si="26"/>
        <v>N/A</v>
      </c>
      <c r="G222">
        <f t="shared" si="27"/>
        <v>25.18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5.34</v>
      </c>
      <c r="C223">
        <f t="shared" si="23"/>
        <v>5.24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2.64</v>
      </c>
      <c r="C224">
        <f t="shared" si="23"/>
        <v>2.68</v>
      </c>
      <c r="D224" t="str">
        <f t="shared" si="24"/>
        <v>N/A</v>
      </c>
      <c r="E224">
        <f t="shared" si="25"/>
        <v>33</v>
      </c>
      <c r="F224" t="str">
        <f t="shared" si="26"/>
        <v>N/A</v>
      </c>
      <c r="G224">
        <f t="shared" si="27"/>
        <v>2.65</v>
      </c>
      <c r="H224" s="111"/>
      <c r="N224" s="111" t="s">
        <v>146</v>
      </c>
      <c r="O224" s="111">
        <v>1.99</v>
      </c>
      <c r="P224" s="111">
        <v>2.2999999999999998</v>
      </c>
      <c r="Q224" s="111" t="s">
        <v>71</v>
      </c>
      <c r="R224" s="111">
        <v>54</v>
      </c>
      <c r="S224" s="111" t="s">
        <v>71</v>
      </c>
      <c r="T224" s="111">
        <v>2.2200000000000002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0.6</v>
      </c>
      <c r="C226">
        <f t="shared" si="23"/>
        <v>0.65</v>
      </c>
      <c r="D226" t="str">
        <f t="shared" si="24"/>
        <v>N/A</v>
      </c>
      <c r="E226">
        <f t="shared" si="25"/>
        <v>22</v>
      </c>
      <c r="F226" t="str">
        <f t="shared" si="26"/>
        <v>N/A</v>
      </c>
      <c r="G226">
        <f t="shared" si="27"/>
        <v>0.69</v>
      </c>
      <c r="H226" s="111"/>
      <c r="N226" s="111" t="s">
        <v>148</v>
      </c>
      <c r="O226" s="111">
        <v>0.79800000000000004</v>
      </c>
      <c r="P226" s="111">
        <v>0.84299999999999997</v>
      </c>
      <c r="Q226" s="111">
        <v>25</v>
      </c>
      <c r="R226" s="111">
        <v>9</v>
      </c>
      <c r="S226" s="111">
        <v>0.83799999999999997</v>
      </c>
      <c r="T226" s="111">
        <v>0.80100000000000005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26.86</v>
      </c>
      <c r="C227">
        <f t="shared" si="23"/>
        <v>29.78</v>
      </c>
      <c r="D227">
        <f t="shared" si="24"/>
        <v>29</v>
      </c>
      <c r="E227">
        <f t="shared" si="25"/>
        <v>16</v>
      </c>
      <c r="F227">
        <f t="shared" si="26"/>
        <v>31.34</v>
      </c>
      <c r="G227">
        <f t="shared" si="27"/>
        <v>29.94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7.2</v>
      </c>
      <c r="P228" s="111">
        <v>7.68</v>
      </c>
      <c r="Q228" s="111" t="s">
        <v>71</v>
      </c>
      <c r="R228" s="111">
        <v>8</v>
      </c>
      <c r="S228" s="111" t="s">
        <v>71</v>
      </c>
      <c r="T228" s="111">
        <v>7.63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39.200000000000003</v>
      </c>
      <c r="P229" s="111">
        <v>41</v>
      </c>
      <c r="Q229" s="111" t="s">
        <v>71</v>
      </c>
      <c r="R229" s="111" t="s">
        <v>71</v>
      </c>
      <c r="S229" s="111" t="s">
        <v>71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2.82</v>
      </c>
      <c r="C230">
        <f t="shared" si="23"/>
        <v>2.99</v>
      </c>
      <c r="D230">
        <f t="shared" si="24"/>
        <v>14</v>
      </c>
      <c r="E230">
        <f t="shared" si="25"/>
        <v>0</v>
      </c>
      <c r="F230">
        <f t="shared" si="26"/>
        <v>3.01</v>
      </c>
      <c r="G230">
        <f t="shared" si="27"/>
        <v>2.82</v>
      </c>
      <c r="H230" s="111"/>
      <c r="N230" s="111" t="s">
        <v>308</v>
      </c>
      <c r="O230" s="111">
        <v>1.47</v>
      </c>
      <c r="P230" s="111">
        <v>1.35</v>
      </c>
      <c r="Q230" s="111">
        <v>24</v>
      </c>
      <c r="R230" s="111">
        <v>35</v>
      </c>
      <c r="S230" s="111">
        <v>1.6</v>
      </c>
      <c r="T230" s="111">
        <v>1.45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0.32400000000000001</v>
      </c>
      <c r="P231" s="111">
        <v>0.29199999999999998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42.56</v>
      </c>
      <c r="C232">
        <f t="shared" si="23"/>
        <v>48.08</v>
      </c>
      <c r="D232" t="str">
        <f t="shared" si="24"/>
        <v>N/A</v>
      </c>
      <c r="E232" t="str">
        <f t="shared" si="25"/>
        <v>N/A</v>
      </c>
      <c r="F232" t="str">
        <f t="shared" si="26"/>
        <v>N/A</v>
      </c>
      <c r="G232" t="str">
        <f t="shared" si="27"/>
        <v>N/A</v>
      </c>
      <c r="H232" s="111"/>
      <c r="N232" s="111" t="s">
        <v>309</v>
      </c>
      <c r="O232" s="111">
        <v>0.20799999999999999</v>
      </c>
      <c r="P232" s="111">
        <v>0.22600000000000001</v>
      </c>
      <c r="Q232" s="111" t="s">
        <v>71</v>
      </c>
      <c r="R232" s="111">
        <v>14</v>
      </c>
      <c r="S232" s="111" t="s">
        <v>71</v>
      </c>
      <c r="T232" s="111">
        <v>0.24399999999999999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3.3</v>
      </c>
      <c r="C233">
        <f t="shared" si="23"/>
        <v>3.18</v>
      </c>
      <c r="D233">
        <f t="shared" si="24"/>
        <v>15</v>
      </c>
      <c r="E233">
        <f t="shared" si="25"/>
        <v>25</v>
      </c>
      <c r="F233">
        <f t="shared" si="26"/>
        <v>3.38</v>
      </c>
      <c r="G233">
        <f t="shared" si="27"/>
        <v>3.32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1.37</v>
      </c>
      <c r="C234">
        <f t="shared" si="23"/>
        <v>1.24</v>
      </c>
      <c r="D234">
        <f t="shared" si="24"/>
        <v>10</v>
      </c>
      <c r="E234">
        <f t="shared" si="25"/>
        <v>36</v>
      </c>
      <c r="F234">
        <f t="shared" si="26"/>
        <v>1.2050000000000001</v>
      </c>
      <c r="G234">
        <f t="shared" si="27"/>
        <v>1.2350000000000001</v>
      </c>
      <c r="H234" s="111"/>
      <c r="N234" s="111" t="s">
        <v>311</v>
      </c>
      <c r="O234" s="111">
        <v>2.04</v>
      </c>
      <c r="P234" s="111">
        <v>1.96</v>
      </c>
      <c r="Q234" s="111" t="s">
        <v>71</v>
      </c>
      <c r="R234" s="111" t="s">
        <v>71</v>
      </c>
      <c r="S234" s="111" t="s">
        <v>71</v>
      </c>
      <c r="T234" s="111" t="s">
        <v>71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3.44</v>
      </c>
      <c r="P235" s="111">
        <v>3.9</v>
      </c>
      <c r="Q235" s="111" t="s">
        <v>71</v>
      </c>
      <c r="R235" s="111" t="s">
        <v>71</v>
      </c>
      <c r="S235" s="111" t="s">
        <v>71</v>
      </c>
      <c r="T235" s="111" t="s">
        <v>71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1.72</v>
      </c>
      <c r="P240" s="111">
        <v>1.56</v>
      </c>
      <c r="Q240" s="111">
        <v>16</v>
      </c>
      <c r="R240" s="111">
        <v>33</v>
      </c>
      <c r="S240" s="111">
        <v>1.56</v>
      </c>
      <c r="T240" s="111">
        <v>1.44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0.84499999999999997</v>
      </c>
      <c r="P241" s="111">
        <v>0.95499999999999996</v>
      </c>
      <c r="Q241" s="111">
        <v>18</v>
      </c>
      <c r="R241" s="111">
        <v>13</v>
      </c>
      <c r="S241" s="111">
        <v>1.06</v>
      </c>
      <c r="T241" s="111">
        <v>0.94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0.60499999999999998</v>
      </c>
      <c r="C242">
        <f t="shared" si="23"/>
        <v>0.69</v>
      </c>
      <c r="D242" t="str">
        <f t="shared" si="24"/>
        <v>N/A</v>
      </c>
      <c r="E242">
        <f t="shared" si="25"/>
        <v>31</v>
      </c>
      <c r="F242" t="str">
        <f t="shared" si="26"/>
        <v>N/A</v>
      </c>
      <c r="G242">
        <f t="shared" si="27"/>
        <v>0.64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7.85</v>
      </c>
      <c r="P243" s="111">
        <v>8.75</v>
      </c>
      <c r="Q243" s="111" t="s">
        <v>71</v>
      </c>
      <c r="R243" s="111">
        <v>2</v>
      </c>
      <c r="S243" s="111" t="s">
        <v>71</v>
      </c>
      <c r="T243" s="111">
        <v>7.75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2.48</v>
      </c>
      <c r="P244" s="111">
        <v>2.46</v>
      </c>
      <c r="Q244" s="111">
        <v>13</v>
      </c>
      <c r="R244" s="111">
        <v>29</v>
      </c>
      <c r="S244" s="111">
        <v>2.61</v>
      </c>
      <c r="T244" s="111">
        <v>2.4300000000000002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42.9</v>
      </c>
      <c r="C245">
        <f t="shared" si="23"/>
        <v>45.3</v>
      </c>
      <c r="D245" t="str">
        <f t="shared" si="24"/>
        <v>N/A</v>
      </c>
      <c r="E245">
        <f t="shared" si="25"/>
        <v>46</v>
      </c>
      <c r="F245" t="str">
        <f t="shared" si="26"/>
        <v>N/A</v>
      </c>
      <c r="G245">
        <f t="shared" si="27"/>
        <v>46.05</v>
      </c>
      <c r="H245" s="111"/>
      <c r="N245" s="111" t="s">
        <v>153</v>
      </c>
      <c r="O245" s="111">
        <v>36.4</v>
      </c>
      <c r="P245" s="111">
        <v>37</v>
      </c>
      <c r="Q245" s="111">
        <v>48</v>
      </c>
      <c r="R245" s="111">
        <v>7</v>
      </c>
      <c r="S245" s="111">
        <v>36</v>
      </c>
      <c r="T245" s="111">
        <v>34.799999999999997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35.299999999999997</v>
      </c>
      <c r="C246">
        <f t="shared" si="23"/>
        <v>35</v>
      </c>
      <c r="D246">
        <f t="shared" si="24"/>
        <v>18</v>
      </c>
      <c r="E246">
        <f t="shared" si="25"/>
        <v>32</v>
      </c>
      <c r="F246">
        <f t="shared" si="26"/>
        <v>37.299999999999997</v>
      </c>
      <c r="G246">
        <f t="shared" si="27"/>
        <v>35.5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2.31</v>
      </c>
      <c r="C247">
        <f t="shared" si="23"/>
        <v>2.48</v>
      </c>
      <c r="D247">
        <f t="shared" si="24"/>
        <v>41</v>
      </c>
      <c r="E247">
        <f t="shared" si="25"/>
        <v>33</v>
      </c>
      <c r="F247">
        <f t="shared" si="26"/>
        <v>2.74</v>
      </c>
      <c r="G247">
        <f t="shared" si="27"/>
        <v>2.59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17.97</v>
      </c>
      <c r="C248">
        <f t="shared" si="23"/>
        <v>20.92</v>
      </c>
      <c r="D248">
        <f t="shared" si="24"/>
        <v>20</v>
      </c>
      <c r="E248">
        <f t="shared" si="25"/>
        <v>3</v>
      </c>
      <c r="F248">
        <f t="shared" si="26"/>
        <v>20.16</v>
      </c>
      <c r="G248">
        <f t="shared" si="27"/>
        <v>18.66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</v>
      </c>
      <c r="C249">
        <f t="shared" si="23"/>
        <v>2.2000000000000002</v>
      </c>
      <c r="D249" t="str">
        <f t="shared" si="24"/>
        <v>N/A</v>
      </c>
      <c r="E249">
        <f t="shared" si="25"/>
        <v>11</v>
      </c>
      <c r="F249" t="str">
        <f t="shared" si="26"/>
        <v>N/A</v>
      </c>
      <c r="G249">
        <f t="shared" si="27"/>
        <v>2.5</v>
      </c>
      <c r="H249" s="111"/>
      <c r="N249" s="111" t="s">
        <v>156</v>
      </c>
      <c r="O249" s="111">
        <v>3.42</v>
      </c>
      <c r="P249" s="111">
        <v>4.1500000000000004</v>
      </c>
      <c r="Q249" s="111">
        <v>34</v>
      </c>
      <c r="R249" s="111">
        <v>14</v>
      </c>
      <c r="S249" s="111">
        <v>3.9</v>
      </c>
      <c r="T249" s="111">
        <v>4.07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0.60399999999999998</v>
      </c>
      <c r="P250" s="111">
        <v>0.57999999999999996</v>
      </c>
      <c r="Q250" s="111">
        <v>20</v>
      </c>
      <c r="R250" s="111">
        <v>30</v>
      </c>
      <c r="S250" s="111">
        <v>0.66</v>
      </c>
      <c r="T250" s="111">
        <v>0.56200000000000006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15.62</v>
      </c>
      <c r="C251">
        <f t="shared" si="23"/>
        <v>16.23</v>
      </c>
      <c r="D251">
        <f t="shared" si="24"/>
        <v>27</v>
      </c>
      <c r="E251">
        <f t="shared" si="25"/>
        <v>16</v>
      </c>
      <c r="F251">
        <f t="shared" si="26"/>
        <v>16.45</v>
      </c>
      <c r="G251">
        <f t="shared" si="27"/>
        <v>16.39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11.24</v>
      </c>
      <c r="C252">
        <f t="shared" si="23"/>
        <v>11.56</v>
      </c>
      <c r="D252" t="str">
        <f t="shared" si="24"/>
        <v>N/A</v>
      </c>
      <c r="E252">
        <f t="shared" si="25"/>
        <v>20</v>
      </c>
      <c r="F252" t="str">
        <f t="shared" si="26"/>
        <v>N/A</v>
      </c>
      <c r="G252">
        <f t="shared" si="27"/>
        <v>11.26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0.88</v>
      </c>
      <c r="C253">
        <f t="shared" si="23"/>
        <v>1.1000000000000001</v>
      </c>
      <c r="D253">
        <f t="shared" si="24"/>
        <v>49</v>
      </c>
      <c r="E253">
        <f t="shared" si="25"/>
        <v>35</v>
      </c>
      <c r="F253">
        <f t="shared" si="26"/>
        <v>1.1399999999999999</v>
      </c>
      <c r="G253">
        <f t="shared" si="27"/>
        <v>1.105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24.8</v>
      </c>
      <c r="P254" s="111">
        <v>26.36</v>
      </c>
      <c r="Q254" s="111" t="s">
        <v>71</v>
      </c>
      <c r="R254" s="111">
        <v>35</v>
      </c>
      <c r="S254" s="111" t="s">
        <v>71</v>
      </c>
      <c r="T254" s="111">
        <v>25.18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2.92</v>
      </c>
      <c r="C255">
        <f t="shared" si="23"/>
        <v>2.91</v>
      </c>
      <c r="D255">
        <f t="shared" si="24"/>
        <v>7</v>
      </c>
      <c r="E255">
        <f t="shared" si="25"/>
        <v>33</v>
      </c>
      <c r="F255">
        <f t="shared" si="26"/>
        <v>3.02</v>
      </c>
      <c r="G255">
        <f t="shared" si="27"/>
        <v>2.96</v>
      </c>
      <c r="H255" s="111"/>
      <c r="N255" s="111" t="s">
        <v>159</v>
      </c>
      <c r="O255" s="111">
        <v>5.34</v>
      </c>
      <c r="P255" s="111">
        <v>5.24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2.64</v>
      </c>
      <c r="P256" s="111">
        <v>2.68</v>
      </c>
      <c r="Q256" s="111" t="s">
        <v>71</v>
      </c>
      <c r="R256" s="111">
        <v>33</v>
      </c>
      <c r="S256" s="111" t="s">
        <v>71</v>
      </c>
      <c r="T256" s="111">
        <v>2.65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6.8920000000000003</v>
      </c>
      <c r="C258">
        <f t="shared" si="23"/>
        <v>7.6539999999999999</v>
      </c>
      <c r="D258">
        <f t="shared" si="24"/>
        <v>52</v>
      </c>
      <c r="E258">
        <f t="shared" si="25"/>
        <v>1</v>
      </c>
      <c r="F258">
        <f t="shared" si="26"/>
        <v>6.93</v>
      </c>
      <c r="G258">
        <f t="shared" si="27"/>
        <v>7.1459999999999999</v>
      </c>
      <c r="H258" s="111"/>
      <c r="N258" s="111" t="s">
        <v>162</v>
      </c>
      <c r="O258" s="111">
        <v>0.6</v>
      </c>
      <c r="P258" s="111">
        <v>0.65</v>
      </c>
      <c r="Q258" s="111" t="s">
        <v>71</v>
      </c>
      <c r="R258" s="111">
        <v>22</v>
      </c>
      <c r="S258" s="111" t="s">
        <v>71</v>
      </c>
      <c r="T258" s="111">
        <v>0.69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26.86</v>
      </c>
      <c r="P259" s="111">
        <v>29.78</v>
      </c>
      <c r="Q259" s="111">
        <v>29</v>
      </c>
      <c r="R259" s="111">
        <v>16</v>
      </c>
      <c r="S259" s="111">
        <v>31.34</v>
      </c>
      <c r="T259" s="111">
        <v>29.94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6.79</v>
      </c>
      <c r="C260">
        <f t="shared" si="23"/>
        <v>6.1</v>
      </c>
      <c r="D260">
        <f t="shared" si="24"/>
        <v>6</v>
      </c>
      <c r="E260">
        <f t="shared" si="25"/>
        <v>15</v>
      </c>
      <c r="F260">
        <f t="shared" si="26"/>
        <v>7.22</v>
      </c>
      <c r="G260">
        <f t="shared" si="27"/>
        <v>6.22</v>
      </c>
      <c r="H260" s="111"/>
      <c r="N260" s="111" t="s">
        <v>768</v>
      </c>
      <c r="O260" s="111">
        <v>4.1399999999999997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8.5399999999999991</v>
      </c>
      <c r="C262">
        <f t="shared" si="29"/>
        <v>9.2799999999999994</v>
      </c>
      <c r="D262" t="str">
        <f t="shared" si="30"/>
        <v>N/A</v>
      </c>
      <c r="E262">
        <f t="shared" si="31"/>
        <v>5</v>
      </c>
      <c r="F262" t="str">
        <f t="shared" si="32"/>
        <v>N/A</v>
      </c>
      <c r="G262">
        <f t="shared" si="33"/>
        <v>8.86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2.82</v>
      </c>
      <c r="P263" s="111">
        <v>2.99</v>
      </c>
      <c r="Q263" s="111">
        <v>14</v>
      </c>
      <c r="R263" s="111">
        <v>0</v>
      </c>
      <c r="S263" s="111">
        <v>3.01</v>
      </c>
      <c r="T263" s="111">
        <v>2.82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42.56</v>
      </c>
      <c r="P265" s="111">
        <v>48.08</v>
      </c>
      <c r="Q265" s="111" t="s">
        <v>71</v>
      </c>
      <c r="R265" s="111" t="s">
        <v>71</v>
      </c>
      <c r="S265" s="111" t="s">
        <v>71</v>
      </c>
      <c r="T265" s="111" t="s">
        <v>71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15.2</v>
      </c>
      <c r="C266">
        <f t="shared" si="29"/>
        <v>15</v>
      </c>
      <c r="D266">
        <f t="shared" si="30"/>
        <v>32</v>
      </c>
      <c r="E266">
        <f t="shared" si="31"/>
        <v>37</v>
      </c>
      <c r="F266">
        <f t="shared" si="32"/>
        <v>16.2</v>
      </c>
      <c r="G266">
        <f t="shared" si="33"/>
        <v>15.4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3.97</v>
      </c>
      <c r="C267">
        <f t="shared" si="29"/>
        <v>4.09</v>
      </c>
      <c r="D267">
        <f t="shared" si="30"/>
        <v>19</v>
      </c>
      <c r="E267">
        <f t="shared" si="31"/>
        <v>1</v>
      </c>
      <c r="F267">
        <f t="shared" si="32"/>
        <v>4.0350000000000001</v>
      </c>
      <c r="G267">
        <f t="shared" si="33"/>
        <v>3.9350000000000001</v>
      </c>
      <c r="H267" s="111"/>
      <c r="N267" s="111" t="s">
        <v>326</v>
      </c>
      <c r="O267" s="111">
        <v>3.3</v>
      </c>
      <c r="P267" s="111">
        <v>3.18</v>
      </c>
      <c r="Q267" s="111">
        <v>15</v>
      </c>
      <c r="R267" s="111">
        <v>25</v>
      </c>
      <c r="S267" s="111">
        <v>3.38</v>
      </c>
      <c r="T267" s="111">
        <v>3.32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1.37</v>
      </c>
      <c r="P268" s="111">
        <v>1.24</v>
      </c>
      <c r="Q268" s="111">
        <v>10</v>
      </c>
      <c r="R268" s="111">
        <v>36</v>
      </c>
      <c r="S268" s="111">
        <v>1.2050000000000001</v>
      </c>
      <c r="T268" s="111">
        <v>1.2350000000000001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0.47599999999999998</v>
      </c>
      <c r="C271">
        <f t="shared" si="29"/>
        <v>0.48</v>
      </c>
      <c r="D271" t="str">
        <f t="shared" si="30"/>
        <v>N/A</v>
      </c>
      <c r="E271">
        <f t="shared" si="31"/>
        <v>36</v>
      </c>
      <c r="F271" t="str">
        <f t="shared" si="32"/>
        <v>N/A</v>
      </c>
      <c r="G271">
        <f t="shared" si="33"/>
        <v>0.63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7.06</v>
      </c>
      <c r="C274">
        <f t="shared" si="29"/>
        <v>7.7</v>
      </c>
      <c r="D274">
        <f t="shared" si="30"/>
        <v>27</v>
      </c>
      <c r="E274">
        <f t="shared" si="31"/>
        <v>0</v>
      </c>
      <c r="F274">
        <f t="shared" si="32"/>
        <v>7.11</v>
      </c>
      <c r="G274">
        <f t="shared" si="33"/>
        <v>7.06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2.62</v>
      </c>
      <c r="P275" s="111">
        <v>2.6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1.59</v>
      </c>
      <c r="C276">
        <f t="shared" si="29"/>
        <v>1.665</v>
      </c>
      <c r="D276">
        <f t="shared" si="30"/>
        <v>25</v>
      </c>
      <c r="E276">
        <f t="shared" si="31"/>
        <v>9</v>
      </c>
      <c r="F276">
        <f t="shared" si="32"/>
        <v>1.9</v>
      </c>
      <c r="G276">
        <f t="shared" si="33"/>
        <v>1.62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0.60499999999999998</v>
      </c>
      <c r="P277" s="111">
        <v>0.69</v>
      </c>
      <c r="Q277" s="111" t="s">
        <v>71</v>
      </c>
      <c r="R277" s="111">
        <v>31</v>
      </c>
      <c r="S277" s="111" t="s">
        <v>71</v>
      </c>
      <c r="T277" s="111">
        <v>0.64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23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3888.8600999999999</v>
      </c>
      <c r="C279">
        <f t="shared" si="29"/>
        <v>4146.5897999999997</v>
      </c>
      <c r="D279">
        <f t="shared" si="30"/>
        <v>10</v>
      </c>
      <c r="E279">
        <f t="shared" si="31"/>
        <v>1</v>
      </c>
      <c r="F279">
        <f t="shared" si="32"/>
        <v>4063.3701000000001</v>
      </c>
      <c r="G279">
        <f t="shared" si="33"/>
        <v>3940.1898999999999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42.9</v>
      </c>
      <c r="P281" s="111">
        <v>45.3</v>
      </c>
      <c r="Q281" s="111" t="s">
        <v>71</v>
      </c>
      <c r="R281" s="111">
        <v>46</v>
      </c>
      <c r="S281" s="111" t="s">
        <v>71</v>
      </c>
      <c r="T281" s="111">
        <v>46.05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13.32</v>
      </c>
      <c r="C282">
        <f t="shared" si="29"/>
        <v>12.84</v>
      </c>
      <c r="D282">
        <f t="shared" si="30"/>
        <v>10</v>
      </c>
      <c r="E282" t="str">
        <f t="shared" si="31"/>
        <v>N/A</v>
      </c>
      <c r="F282">
        <f t="shared" si="32"/>
        <v>13.16</v>
      </c>
      <c r="G282" t="str">
        <f t="shared" si="33"/>
        <v>N/A</v>
      </c>
      <c r="H282" s="111"/>
      <c r="N282" s="111" t="s">
        <v>166</v>
      </c>
      <c r="O282" s="111">
        <v>35.299999999999997</v>
      </c>
      <c r="P282" s="111">
        <v>35</v>
      </c>
      <c r="Q282" s="111">
        <v>18</v>
      </c>
      <c r="R282" s="111">
        <v>32</v>
      </c>
      <c r="S282" s="111">
        <v>37.299999999999997</v>
      </c>
      <c r="T282" s="111">
        <v>35.5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1.36</v>
      </c>
      <c r="C283">
        <f t="shared" si="29"/>
        <v>1.1100000000000001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2.31</v>
      </c>
      <c r="P283" s="111">
        <v>2.48</v>
      </c>
      <c r="Q283" s="111">
        <v>41</v>
      </c>
      <c r="R283" s="111">
        <v>33</v>
      </c>
      <c r="S283" s="111">
        <v>2.74</v>
      </c>
      <c r="T283" s="111">
        <v>2.59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2.3199999999999998</v>
      </c>
      <c r="P284" s="111">
        <v>2.1</v>
      </c>
      <c r="Q284" s="111">
        <v>7</v>
      </c>
      <c r="R284" s="111">
        <v>9</v>
      </c>
      <c r="S284" s="111">
        <v>2.38</v>
      </c>
      <c r="T284" s="111">
        <v>2.12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17.97</v>
      </c>
      <c r="P285" s="111">
        <v>20.92</v>
      </c>
      <c r="Q285" s="111">
        <v>20</v>
      </c>
      <c r="R285" s="111">
        <v>3</v>
      </c>
      <c r="S285" s="111">
        <v>20.16</v>
      </c>
      <c r="T285" s="111">
        <v>18.66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8.23</v>
      </c>
      <c r="P286" s="111">
        <v>8.84</v>
      </c>
      <c r="Q286" s="111">
        <v>24</v>
      </c>
      <c r="R286" s="111">
        <v>0</v>
      </c>
      <c r="S286" s="111">
        <v>8.3000000000000007</v>
      </c>
      <c r="T286" s="111">
        <v>8.23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0.32800000000000001</v>
      </c>
      <c r="C287">
        <f t="shared" si="29"/>
        <v>0.34</v>
      </c>
      <c r="D287" t="str">
        <f t="shared" si="30"/>
        <v>N/A</v>
      </c>
      <c r="E287">
        <f t="shared" si="31"/>
        <v>33</v>
      </c>
      <c r="F287" t="str">
        <f t="shared" si="32"/>
        <v>N/A</v>
      </c>
      <c r="G287">
        <f t="shared" si="33"/>
        <v>0.33400000000000002</v>
      </c>
      <c r="N287" s="111" t="s">
        <v>337</v>
      </c>
      <c r="O287" s="111">
        <v>2</v>
      </c>
      <c r="P287" s="111">
        <v>2.2000000000000002</v>
      </c>
      <c r="Q287" s="111" t="s">
        <v>71</v>
      </c>
      <c r="R287" s="111">
        <v>11</v>
      </c>
      <c r="S287" s="111" t="s">
        <v>71</v>
      </c>
      <c r="T287" s="111">
        <v>2.5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0.78600000000000003</v>
      </c>
      <c r="P289" s="111">
        <v>0.82199999999999995</v>
      </c>
      <c r="Q289" s="111" t="s">
        <v>71</v>
      </c>
      <c r="R289" s="111">
        <v>22</v>
      </c>
      <c r="S289" s="111" t="s">
        <v>71</v>
      </c>
      <c r="T289" s="111">
        <v>0.80800000000000005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1.45</v>
      </c>
      <c r="C290">
        <f t="shared" si="29"/>
        <v>1.69</v>
      </c>
      <c r="D290" t="str">
        <f t="shared" si="30"/>
        <v>N/A</v>
      </c>
      <c r="E290">
        <f t="shared" si="31"/>
        <v>8</v>
      </c>
      <c r="F290" t="str">
        <f t="shared" si="32"/>
        <v>N/A</v>
      </c>
      <c r="G290">
        <f t="shared" si="33"/>
        <v>1.575</v>
      </c>
      <c r="N290" s="111" t="s">
        <v>169</v>
      </c>
      <c r="O290" s="111">
        <v>15.62</v>
      </c>
      <c r="P290" s="111">
        <v>16.23</v>
      </c>
      <c r="Q290" s="111">
        <v>27</v>
      </c>
      <c r="R290" s="111">
        <v>16</v>
      </c>
      <c r="S290" s="111">
        <v>16.45</v>
      </c>
      <c r="T290" s="111">
        <v>16.39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11.24</v>
      </c>
      <c r="P291" s="111">
        <v>11.56</v>
      </c>
      <c r="Q291" s="111" t="s">
        <v>71</v>
      </c>
      <c r="R291" s="111">
        <v>20</v>
      </c>
      <c r="S291" s="111" t="s">
        <v>71</v>
      </c>
      <c r="T291" s="111">
        <v>11.26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0.88</v>
      </c>
      <c r="P292" s="111">
        <v>1.1000000000000001</v>
      </c>
      <c r="Q292" s="111">
        <v>49</v>
      </c>
      <c r="R292" s="111">
        <v>35</v>
      </c>
      <c r="S292" s="111">
        <v>1.1399999999999999</v>
      </c>
      <c r="T292" s="111">
        <v>1.105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7.16</v>
      </c>
      <c r="C293">
        <f t="shared" si="29"/>
        <v>8.1</v>
      </c>
      <c r="D293">
        <f t="shared" si="30"/>
        <v>11</v>
      </c>
      <c r="E293">
        <f t="shared" si="31"/>
        <v>1</v>
      </c>
      <c r="F293">
        <f t="shared" si="32"/>
        <v>7.88</v>
      </c>
      <c r="G293">
        <f t="shared" si="33"/>
        <v>7.36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0.59399999999999997</v>
      </c>
      <c r="C294">
        <f t="shared" si="29"/>
        <v>0.66</v>
      </c>
      <c r="D294" t="str">
        <f t="shared" si="30"/>
        <v>N/A</v>
      </c>
      <c r="E294">
        <f t="shared" si="31"/>
        <v>31</v>
      </c>
      <c r="F294" t="str">
        <f t="shared" si="32"/>
        <v>N/A</v>
      </c>
      <c r="G294">
        <f t="shared" si="33"/>
        <v>0.63600000000000001</v>
      </c>
      <c r="N294" s="111" t="s">
        <v>341</v>
      </c>
      <c r="O294" s="111">
        <v>2.92</v>
      </c>
      <c r="P294" s="111">
        <v>2.91</v>
      </c>
      <c r="Q294" s="111">
        <v>7</v>
      </c>
      <c r="R294" s="111">
        <v>33</v>
      </c>
      <c r="S294" s="111">
        <v>3.02</v>
      </c>
      <c r="T294" s="111">
        <v>2.96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6.8920000000000003</v>
      </c>
      <c r="P297" s="111">
        <v>7.6539999999999999</v>
      </c>
      <c r="Q297" s="111">
        <v>52</v>
      </c>
      <c r="R297" s="111">
        <v>1</v>
      </c>
      <c r="S297" s="111">
        <v>6.93</v>
      </c>
      <c r="T297" s="111">
        <v>7.1459999999999999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6.79</v>
      </c>
      <c r="P299" s="111">
        <v>6.1</v>
      </c>
      <c r="Q299" s="111">
        <v>6</v>
      </c>
      <c r="R299" s="111">
        <v>15</v>
      </c>
      <c r="S299" s="111">
        <v>7.22</v>
      </c>
      <c r="T299" s="111">
        <v>6.22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8.5399999999999991</v>
      </c>
      <c r="P301" s="111">
        <v>9.2799999999999994</v>
      </c>
      <c r="Q301" s="111" t="s">
        <v>71</v>
      </c>
      <c r="R301" s="111">
        <v>5</v>
      </c>
      <c r="S301" s="111" t="s">
        <v>71</v>
      </c>
      <c r="T301" s="111">
        <v>8.86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5.0999999999999996</v>
      </c>
      <c r="C302">
        <f t="shared" si="29"/>
        <v>4.95</v>
      </c>
      <c r="D302" t="str">
        <f t="shared" si="30"/>
        <v>N/A</v>
      </c>
      <c r="E302" t="str">
        <f t="shared" si="31"/>
        <v>N/A</v>
      </c>
      <c r="F302" t="str">
        <f t="shared" si="32"/>
        <v>N/A</v>
      </c>
      <c r="G302" t="str">
        <f t="shared" si="33"/>
        <v>N/A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36.6</v>
      </c>
      <c r="C304">
        <f t="shared" si="29"/>
        <v>37.4</v>
      </c>
      <c r="D304" t="str">
        <f t="shared" si="30"/>
        <v>N/A</v>
      </c>
      <c r="E304">
        <f t="shared" si="31"/>
        <v>35</v>
      </c>
      <c r="F304" t="str">
        <f t="shared" si="32"/>
        <v>N/A</v>
      </c>
      <c r="G304">
        <f t="shared" si="33"/>
        <v>37.1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15.2</v>
      </c>
      <c r="P305" s="111">
        <v>15</v>
      </c>
      <c r="Q305" s="111">
        <v>32</v>
      </c>
      <c r="R305" s="111">
        <v>37</v>
      </c>
      <c r="S305" s="111">
        <v>16.2</v>
      </c>
      <c r="T305" s="111">
        <v>15.4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3.97</v>
      </c>
      <c r="P306" s="111">
        <v>4.09</v>
      </c>
      <c r="Q306" s="111">
        <v>19</v>
      </c>
      <c r="R306" s="111">
        <v>1</v>
      </c>
      <c r="S306" s="111">
        <v>4.0350000000000001</v>
      </c>
      <c r="T306" s="111">
        <v>3.9350000000000001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1.22</v>
      </c>
      <c r="C307">
        <f t="shared" si="29"/>
        <v>1.31</v>
      </c>
      <c r="D307" t="str">
        <f t="shared" si="30"/>
        <v>N/A</v>
      </c>
      <c r="E307">
        <f t="shared" si="31"/>
        <v>32</v>
      </c>
      <c r="F307" t="str">
        <f t="shared" si="32"/>
        <v>N/A</v>
      </c>
      <c r="G307">
        <f t="shared" si="33"/>
        <v>1.25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1.36</v>
      </c>
      <c r="C309">
        <f t="shared" si="29"/>
        <v>1.335</v>
      </c>
      <c r="D309">
        <f t="shared" si="30"/>
        <v>10</v>
      </c>
      <c r="E309">
        <f t="shared" si="31"/>
        <v>33</v>
      </c>
      <c r="F309">
        <f t="shared" si="32"/>
        <v>1.44</v>
      </c>
      <c r="G309">
        <f t="shared" si="33"/>
        <v>1.5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0.92</v>
      </c>
      <c r="C310">
        <f t="shared" si="29"/>
        <v>0.92</v>
      </c>
      <c r="D310">
        <f t="shared" si="30"/>
        <v>30</v>
      </c>
      <c r="E310">
        <f t="shared" si="31"/>
        <v>35</v>
      </c>
      <c r="F310">
        <f t="shared" si="32"/>
        <v>1.03</v>
      </c>
      <c r="G310">
        <f t="shared" si="33"/>
        <v>0.91</v>
      </c>
      <c r="N310" s="111" t="s">
        <v>351</v>
      </c>
      <c r="O310" s="111">
        <v>0.47599999999999998</v>
      </c>
      <c r="P310" s="111">
        <v>0.48</v>
      </c>
      <c r="Q310" s="111" t="s">
        <v>71</v>
      </c>
      <c r="R310" s="111">
        <v>36</v>
      </c>
      <c r="S310" s="111" t="s">
        <v>71</v>
      </c>
      <c r="T310" s="111">
        <v>0.63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1.3120000000000001</v>
      </c>
      <c r="P311" s="111">
        <v>1.3779999999999999</v>
      </c>
      <c r="Q311" s="111">
        <v>12</v>
      </c>
      <c r="R311" s="111">
        <v>2</v>
      </c>
      <c r="S311" s="111">
        <v>1.3740000000000001</v>
      </c>
      <c r="T311" s="111">
        <v>1.3340000000000001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0.249</v>
      </c>
      <c r="C314">
        <f t="shared" si="29"/>
        <v>0.27200000000000002</v>
      </c>
      <c r="D314" t="str">
        <f t="shared" si="30"/>
        <v>N/A</v>
      </c>
      <c r="E314">
        <f t="shared" si="31"/>
        <v>30</v>
      </c>
      <c r="F314" t="str">
        <f t="shared" si="32"/>
        <v>N/A</v>
      </c>
      <c r="G314">
        <f t="shared" si="33"/>
        <v>0.26700000000000002</v>
      </c>
      <c r="N314" s="111" t="s">
        <v>353</v>
      </c>
      <c r="O314" s="111">
        <v>7.06</v>
      </c>
      <c r="P314" s="111">
        <v>7.7</v>
      </c>
      <c r="Q314" s="111">
        <v>27</v>
      </c>
      <c r="R314" s="111">
        <v>0</v>
      </c>
      <c r="S314" s="111">
        <v>7.11</v>
      </c>
      <c r="T314" s="111">
        <v>7.06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0.45</v>
      </c>
      <c r="C315">
        <f t="shared" si="29"/>
        <v>0.41</v>
      </c>
      <c r="D315">
        <f t="shared" si="30"/>
        <v>42</v>
      </c>
      <c r="E315" t="str">
        <f t="shared" si="31"/>
        <v>N/A</v>
      </c>
      <c r="F315">
        <f t="shared" si="32"/>
        <v>0.442</v>
      </c>
      <c r="G315" t="str">
        <f t="shared" si="33"/>
        <v>N/A</v>
      </c>
      <c r="N315" s="111" t="s">
        <v>772</v>
      </c>
      <c r="O315" s="111">
        <v>5.95</v>
      </c>
      <c r="P315" s="111">
        <v>5.75</v>
      </c>
      <c r="Q315" s="111">
        <v>3</v>
      </c>
      <c r="R315" s="111" t="s">
        <v>71</v>
      </c>
      <c r="S315" s="111">
        <v>6.1</v>
      </c>
      <c r="T315" s="111" t="s">
        <v>71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5.33</v>
      </c>
      <c r="P317" s="111">
        <v>5.67</v>
      </c>
      <c r="Q317" s="111" t="s">
        <v>71</v>
      </c>
      <c r="R317" s="111">
        <v>36</v>
      </c>
      <c r="S317" s="111" t="s">
        <v>71</v>
      </c>
      <c r="T317" s="111">
        <v>5.55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5.0999999999999996</v>
      </c>
      <c r="P318" s="111">
        <v>4.95</v>
      </c>
      <c r="Q318" s="111" t="s">
        <v>71</v>
      </c>
      <c r="R318" s="111" t="s">
        <v>71</v>
      </c>
      <c r="S318" s="111" t="s">
        <v>71</v>
      </c>
      <c r="T318" s="111" t="s">
        <v>71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2.3199999999999998</v>
      </c>
      <c r="C319">
        <f t="shared" si="29"/>
        <v>2.1</v>
      </c>
      <c r="D319">
        <f t="shared" si="30"/>
        <v>7</v>
      </c>
      <c r="E319">
        <f t="shared" si="31"/>
        <v>9</v>
      </c>
      <c r="F319">
        <f t="shared" si="32"/>
        <v>2.38</v>
      </c>
      <c r="G319">
        <f t="shared" si="33"/>
        <v>2.12</v>
      </c>
      <c r="N319" s="111" t="s">
        <v>178</v>
      </c>
      <c r="O319" s="111">
        <v>1.59</v>
      </c>
      <c r="P319" s="111">
        <v>1.665</v>
      </c>
      <c r="Q319" s="111">
        <v>25</v>
      </c>
      <c r="R319" s="111">
        <v>9</v>
      </c>
      <c r="S319" s="111">
        <v>1.9</v>
      </c>
      <c r="T319" s="111">
        <v>1.62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3888.8600999999999</v>
      </c>
      <c r="P322" s="111">
        <v>4146.5897999999997</v>
      </c>
      <c r="Q322" s="111">
        <v>10</v>
      </c>
      <c r="R322" s="111">
        <v>1</v>
      </c>
      <c r="S322" s="111">
        <v>4063.3701000000001</v>
      </c>
      <c r="T322" s="111">
        <v>3940.1898999999999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0.19500000000000001</v>
      </c>
      <c r="P324" s="111">
        <v>0.20499999999999999</v>
      </c>
      <c r="Q324" s="111">
        <v>16</v>
      </c>
      <c r="R324" s="111">
        <v>7</v>
      </c>
      <c r="S324" s="111">
        <v>0.2175</v>
      </c>
      <c r="T324" s="111">
        <v>0.20050000000000001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13.32</v>
      </c>
      <c r="P326" s="111">
        <v>12.84</v>
      </c>
      <c r="Q326" s="111">
        <v>10</v>
      </c>
      <c r="R326" s="111" t="s">
        <v>71</v>
      </c>
      <c r="S326" s="111">
        <v>13.16</v>
      </c>
      <c r="T326" s="111" t="s">
        <v>71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1.36</v>
      </c>
      <c r="P327" s="111">
        <v>1.1100000000000001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3</v>
      </c>
      <c r="C330">
        <f t="shared" si="35"/>
        <v>2.9350000000000001</v>
      </c>
      <c r="D330">
        <f t="shared" si="36"/>
        <v>26</v>
      </c>
      <c r="E330">
        <f t="shared" si="37"/>
        <v>33</v>
      </c>
      <c r="F330">
        <f t="shared" si="38"/>
        <v>2.8250000000000002</v>
      </c>
      <c r="G330">
        <f t="shared" si="39"/>
        <v>2.57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0.32800000000000001</v>
      </c>
      <c r="P331" s="111">
        <v>0.34</v>
      </c>
      <c r="Q331" s="111" t="s">
        <v>71</v>
      </c>
      <c r="R331" s="111">
        <v>33</v>
      </c>
      <c r="S331" s="111" t="s">
        <v>71</v>
      </c>
      <c r="T331" s="111">
        <v>0.33400000000000002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1.45</v>
      </c>
      <c r="P334" s="111">
        <v>1.69</v>
      </c>
      <c r="Q334" s="111" t="s">
        <v>71</v>
      </c>
      <c r="R334" s="111">
        <v>8</v>
      </c>
      <c r="S334" s="111" t="s">
        <v>71</v>
      </c>
      <c r="T334" s="111">
        <v>1.575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2.0299999999999998</v>
      </c>
      <c r="P336" s="111">
        <v>2.2400000000000002</v>
      </c>
      <c r="Q336" s="111" t="s">
        <v>71</v>
      </c>
      <c r="R336" s="111">
        <v>8</v>
      </c>
      <c r="S336" s="111" t="s">
        <v>71</v>
      </c>
      <c r="T336" s="111">
        <v>2.0499999999999998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7.16</v>
      </c>
      <c r="P338" s="111">
        <v>8.1</v>
      </c>
      <c r="Q338" s="111">
        <v>11</v>
      </c>
      <c r="R338" s="111">
        <v>1</v>
      </c>
      <c r="S338" s="111">
        <v>7.88</v>
      </c>
      <c r="T338" s="111">
        <v>7.36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0.59399999999999997</v>
      </c>
      <c r="P339" s="111">
        <v>0.66</v>
      </c>
      <c r="Q339" s="111" t="s">
        <v>71</v>
      </c>
      <c r="R339" s="111">
        <v>31</v>
      </c>
      <c r="S339" s="111" t="s">
        <v>71</v>
      </c>
      <c r="T339" s="111">
        <v>0.63600000000000001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1.9750000000000001</v>
      </c>
      <c r="C341">
        <f>VLOOKUP($A341,$N$5:$U$375,3,FALSE)</f>
        <v>2.12</v>
      </c>
      <c r="D341">
        <f>VLOOKUP($A341,$N$5:$U$375,4,FALSE)</f>
        <v>19</v>
      </c>
      <c r="E341">
        <f>VLOOKUP($A341,$N$5:$U$375,5,FALSE)</f>
        <v>0</v>
      </c>
      <c r="F341">
        <f>VLOOKUP($A341,$N$5:$U$375,6,FALSE)</f>
        <v>2.14</v>
      </c>
      <c r="G341">
        <f>VLOOKUP($A341,$N$5:$U$375,7,FALSE)</f>
        <v>1.9750000000000001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B342" s="111"/>
      <c r="C342" s="111"/>
      <c r="D342" s="111"/>
      <c r="E342" s="111"/>
      <c r="F342" s="111"/>
      <c r="G342" s="111"/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36.6</v>
      </c>
      <c r="P349" s="111">
        <v>37.4</v>
      </c>
      <c r="Q349" s="111" t="s">
        <v>71</v>
      </c>
      <c r="R349" s="111">
        <v>35</v>
      </c>
      <c r="S349" s="111" t="s">
        <v>71</v>
      </c>
      <c r="T349" s="111">
        <v>37.1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1.22</v>
      </c>
      <c r="P353" s="111">
        <v>1.31</v>
      </c>
      <c r="Q353" s="111" t="s">
        <v>71</v>
      </c>
      <c r="R353" s="111">
        <v>32</v>
      </c>
      <c r="S353" s="111" t="s">
        <v>71</v>
      </c>
      <c r="T353" s="111">
        <v>1.25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1.75</v>
      </c>
      <c r="P354" s="111">
        <v>1.7</v>
      </c>
      <c r="Q354" s="111">
        <v>17</v>
      </c>
      <c r="R354" s="111" t="s">
        <v>71</v>
      </c>
      <c r="S354" s="111">
        <v>1.825</v>
      </c>
      <c r="T354" s="111" t="s">
        <v>71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1.36</v>
      </c>
      <c r="P356" s="111">
        <v>1.335</v>
      </c>
      <c r="Q356" s="111">
        <v>10</v>
      </c>
      <c r="R356" s="111">
        <v>33</v>
      </c>
      <c r="S356" s="111">
        <v>1.44</v>
      </c>
      <c r="T356" s="111">
        <v>1.5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0.92</v>
      </c>
      <c r="P357" s="111">
        <v>0.92</v>
      </c>
      <c r="Q357" s="111">
        <v>30</v>
      </c>
      <c r="R357" s="111">
        <v>35</v>
      </c>
      <c r="S357" s="111">
        <v>1.03</v>
      </c>
      <c r="T357" s="111">
        <v>0.91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0.249</v>
      </c>
      <c r="P360" s="111">
        <v>0.27200000000000002</v>
      </c>
      <c r="Q360" s="111" t="s">
        <v>71</v>
      </c>
      <c r="R360" s="111">
        <v>30</v>
      </c>
      <c r="S360" s="111" t="s">
        <v>71</v>
      </c>
      <c r="T360" s="111">
        <v>0.26700000000000002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0.45</v>
      </c>
      <c r="P361" s="111">
        <v>0.41</v>
      </c>
      <c r="Q361" s="111">
        <v>42</v>
      </c>
      <c r="R361" s="111" t="s">
        <v>71</v>
      </c>
      <c r="S361" s="111">
        <v>0.442</v>
      </c>
      <c r="T361" s="111" t="s">
        <v>71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2268.6100999999999</v>
      </c>
      <c r="P377" s="111">
        <v>2166.8600999999999</v>
      </c>
      <c r="Q377" s="111">
        <v>25</v>
      </c>
      <c r="R377" s="111" t="s">
        <v>71</v>
      </c>
      <c r="S377" s="111">
        <v>2254.9499999999998</v>
      </c>
      <c r="T377" s="111" t="s">
        <v>71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2025-10-18T08:25:45Z</dcterms:modified>
</cp:coreProperties>
</file>