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aamrach\"/>
    </mc:Choice>
  </mc:AlternateContent>
  <xr:revisionPtr revIDLastSave="0" documentId="8_{5CF1A3B1-F716-4151-A292-97F2B2B42B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H4" i="2" s="1"/>
  <c r="D5" i="5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C16" i="5"/>
  <c r="H4" i="1" s="1"/>
  <c r="D16" i="5"/>
  <c r="D4" i="1" s="1"/>
  <c r="E16" i="5"/>
  <c r="F16" i="5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H23" i="1" s="1"/>
  <c r="D58" i="5"/>
  <c r="D8" i="2" s="1"/>
  <c r="E58" i="5"/>
  <c r="E23" i="1" s="1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D64" i="5"/>
  <c r="E64" i="5"/>
  <c r="F64" i="5"/>
  <c r="G64" i="5"/>
  <c r="B65" i="5"/>
  <c r="B10" i="2" s="1"/>
  <c r="C65" i="5"/>
  <c r="H10" i="2" s="1"/>
  <c r="D65" i="5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D80" i="5"/>
  <c r="D11" i="2" s="1"/>
  <c r="E80" i="5"/>
  <c r="F80" i="5"/>
  <c r="F11" i="2" s="1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D96" i="5"/>
  <c r="D8" i="1" s="1"/>
  <c r="E96" i="5"/>
  <c r="E8" i="1" s="1"/>
  <c r="F96" i="5"/>
  <c r="F8" i="1" s="1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F99" i="5"/>
  <c r="F7" i="1" s="1"/>
  <c r="G99" i="5"/>
  <c r="G7" i="1" s="1"/>
  <c r="B100" i="5"/>
  <c r="B22" i="2" s="1"/>
  <c r="C100" i="5"/>
  <c r="D100" i="5"/>
  <c r="D22" i="2" s="1"/>
  <c r="E100" i="5"/>
  <c r="F100" i="5"/>
  <c r="F22" i="2" s="1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D24" i="1"/>
  <c r="H24" i="1"/>
  <c r="D21" i="2"/>
  <c r="H21" i="2"/>
  <c r="G15" i="2"/>
  <c r="D15" i="2"/>
  <c r="G25" i="1"/>
  <c r="D25" i="1"/>
  <c r="E16" i="2"/>
  <c r="H16" i="2"/>
  <c r="G22" i="2"/>
  <c r="E22" i="2"/>
  <c r="H22" i="2"/>
  <c r="E7" i="1"/>
  <c r="H7" i="1"/>
  <c r="G8" i="1"/>
  <c r="H8" i="1"/>
  <c r="F20" i="2"/>
  <c r="G11" i="2"/>
  <c r="E11" i="2"/>
  <c r="H11" i="2"/>
  <c r="F14" i="2"/>
  <c r="G18" i="1"/>
  <c r="H18" i="1"/>
  <c r="D23" i="2"/>
  <c r="H23" i="2"/>
  <c r="G10" i="2"/>
  <c r="D10" i="2"/>
  <c r="E13" i="1"/>
  <c r="H13" i="1"/>
  <c r="F8" i="2"/>
  <c r="B8" i="2"/>
  <c r="G22" i="1"/>
  <c r="E22" i="1"/>
  <c r="G17" i="2"/>
  <c r="E17" i="2"/>
  <c r="B17" i="2"/>
  <c r="C17" i="2" s="1"/>
  <c r="D13" i="2"/>
  <c r="H13" i="2"/>
  <c r="G7" i="2"/>
  <c r="H7" i="2"/>
  <c r="F4" i="1"/>
  <c r="E4" i="1"/>
  <c r="F19" i="2"/>
  <c r="G4" i="2"/>
  <c r="D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B4" i="1"/>
  <c r="C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<sst xmlns="http://schemas.openxmlformats.org/spreadsheetml/2006/main" count="2994" uniqueCount="1084">
  <si>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</si>
  <si>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</si>
  <si>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</si>
  <si>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</si>
  <si>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</si>
  <si>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</si>
  <si>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</si>
  <si>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</si>
  <si>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</si>
  <si>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</si>
  <si>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</si>
  <si>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</si>
  <si>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</si>
  <si>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</si>
  <si>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</si>
  <si>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</si>
  <si>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</si>
  <si>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</si>
  <si>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</si>
  <si>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</si>
  <si>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</si>
  <si>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</si>
  <si>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</si>
  <si>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</si>
  <si>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</si>
  <si>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</si>
  <si>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</si>
  <si>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</si>
  <si>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</si>
  <si>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</si>
  <si>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</si>
  <si>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</si>
  <si>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</si>
  <si>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</si>
  <si>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</si>
  <si>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</si>
  <si>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</si>
  <si>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</si>
  <si>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</si>
  <si>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</si>
  <si>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</si>
  <si>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</si>
  <si>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</si>
  <si>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</si>
  <si>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</si>
  <si>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</si>
  <si>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</si>
  <si>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</si>
  <si>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</si>
  <si>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</si>
  <si>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</si>
  <si>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</si>
  <si>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</si>
  <si>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</si>
  <si>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</si>
  <si>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</si>
  <si>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</si>
  <si>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</si>
  <si>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</si>
  <si>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</si>
  <si>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</si>
  <si>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</si>
  <si>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</si>
  <si>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</si>
  <si>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</si>
  <si>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</si>
  <si>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</si>
  <si>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</si>
  <si>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</si>
  <si>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</si>
  <si>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</si>
  <si>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</si>
  <si>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</si>
  <si>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</si>
  <si>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</si>
  <si>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</si>
  <si>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</si>
  <si>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</si>
  <si>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</si>
  <si>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</si>
  <si>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</si>
  <si>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</si>
  <si>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</si>
  <si>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</si>
  <si>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</si>
  <si>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</si>
  <si>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</si>
  <si>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</si>
  <si>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</si>
  <si>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</si>
  <si>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</si>
  <si>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</si>
  <si>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</si>
  <si>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</si>
  <si>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</si>
  <si>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</si>
  <si>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</si>
  <si>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</si>
  <si>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</si>
  <si>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</si>
  <si>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</si>
  <si>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</si>
  <si>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</si>
  <si>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</si>
  <si>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</si>
  <si>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</si>
  <si>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</si>
  <si>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</si>
  <si>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</si>
  <si>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</si>
  <si>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</si>
  <si>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</si>
  <si>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</si>
  <si>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</si>
  <si>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</si>
  <si>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</si>
  <si>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</si>
  <si>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</si>
  <si>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</si>
  <si>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</si>
  <si>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</si>
  <si>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</si>
  <si>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</si>
  <si>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</si>
  <si>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</si>
  <si>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</si>
  <si>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</si>
  <si>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</si>
  <si>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</si>
  <si>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</si>
  <si>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</si>
  <si>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</si>
  <si>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</si>
  <si>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</si>
  <si>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</si>
  <si>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</si>
  <si>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</si>
  <si>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</si>
  <si>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</si>
  <si>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</si>
  <si>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</si>
  <si>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</si>
  <si>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</si>
  <si>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</si>
  <si>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</si>
  <si>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</si>
  <si>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</si>
  <si>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</si>
  <si>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</si>
  <si>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</si>
  <si>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</si>
  <si>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</si>
  <si>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</si>
  <si>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</si>
  <si>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</si>
  <si>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</si>
  <si>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</si>
  <si>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</si>
  <si>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</si>
  <si>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</si>
  <si>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</si>
  <si>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</si>
  <si>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</si>
  <si>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</si>
  <si>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</si>
  <si>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</si>
  <si>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</si>
  <si>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</si>
  <si>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</si>
  <si>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</si>
  <si>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</si>
  <si>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</si>
  <si>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</si>
  <si>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</si>
  <si>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</si>
  <si>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</si>
  <si>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</si>
  <si>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</si>
  <si>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</si>
  <si>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</si>
  <si>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</si>
  <si>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</si>
  <si>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</si>
  <si>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</si>
  <si>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</si>
  <si>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</si>
  <si>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</si>
  <si>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</si>
  <si>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</si>
  <si>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</si>
  <si>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</si>
  <si>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</si>
  <si>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</si>
  <si>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</si>
  <si>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</si>
  <si>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</si>
  <si>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</si>
  <si>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</si>
  <si>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</si>
  <si>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</si>
  <si>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</si>
  <si>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</si>
  <si>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</si>
  <si>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</si>
  <si>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</si>
  <si>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</si>
  <si>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</si>
  <si>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</si>
  <si>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</si>
  <si>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</si>
  <si>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</si>
  <si>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</si>
  <si>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</si>
  <si>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</si>
  <si>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</si>
  <si>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</si>
  <si>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</si>
  <si>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</si>
  <si>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</si>
  <si>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</si>
  <si>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</si>
  <si>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</si>
  <si>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</si>
  <si>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</si>
  <si>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</si>
  <si>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</si>
  <si>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</si>
  <si>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</si>
  <si>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</si>
  <si>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</si>
  <si>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</si>
  <si>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</si>
  <si>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</si>
  <si>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</si>
  <si>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</si>
  <si>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</si>
  <si>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</si>
  <si>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</si>
  <si>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</si>
  <si>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</si>
  <si>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</si>
  <si>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</si>
  <si>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</si>
  <si>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</si>
  <si>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</si>
  <si>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</si>
  <si>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</si>
  <si>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</si>
  <si>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</si>
  <si>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</si>
  <si>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</si>
  <si>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</si>
  <si>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</si>
  <si>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</si>
  <si>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</si>
  <si>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</si>
  <si>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</si>
  <si>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</si>
  <si>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</si>
  <si>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</si>
  <si>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</si>
  <si>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</si>
  <si>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</si>
  <si>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</si>
  <si>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</si>
  <si>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</si>
  <si>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</si>
  <si>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</si>
  <si>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</si>
  <si>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</si>
  <si>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</si>
  <si>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</si>
  <si>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</si>
  <si>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</si>
  <si>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</si>
  <si>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</si>
  <si>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</si>
  <si>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</si>
  <si>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</si>
  <si>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</si>
  <si>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</si>
  <si>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</si>
  <si>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</si>
  <si>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</si>
  <si>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</si>
  <si>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</si>
  <si>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</si>
  <si>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</si>
  <si>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</si>
  <si>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</si>
  <si>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</si>
  <si>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</si>
  <si>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</si>
  <si>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</si>
  <si>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</si>
  <si>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</si>
  <si>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</si>
  <si>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</si>
  <si>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</si>
  <si>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</si>
  <si>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</si>
  <si>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</si>
  <si>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</si>
  <si>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</si>
  <si>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</si>
  <si>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</si>
  <si>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</si>
  <si>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</si>
  <si>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</si>
  <si>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</si>
  <si>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</si>
  <si>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</si>
  <si>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</si>
  <si>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</si>
  <si>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</si>
  <si>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</si>
  <si>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</si>
  <si>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</si>
  <si>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</si>
  <si>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</si>
  <si>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</si>
  <si>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</si>
  <si>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</si>
  <si>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</si>
  <si>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</si>
  <si>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</si>
  <si>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</si>
  <si>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</si>
  <si>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</si>
  <si>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</si>
  <si>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</si>
  <si>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</si>
  <si>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</si>
  <si>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</si>
  <si>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</si>
  <si>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</si>
  <si>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</si>
  <si>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</si>
  <si>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</si>
  <si>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</si>
  <si>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</si>
  <si>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</si>
  <si>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</si>
  <si>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</si>
  <si>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</si>
  <si>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</si>
  <si>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</si>
  <si>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</si>
  <si>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</si>
  <si>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</si>
  <si>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</si>
  <si>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</si>
  <si>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</si>
  <si>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</si>
  <si>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</si>
  <si>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</si>
  <si>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</si>
  <si>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</si>
  <si>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</si>
  <si>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</si>
  <si>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</si>
  <si>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</si>
  <si>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</si>
  <si>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</si>
  <si>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</si>
  <si>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</si>
  <si>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</si>
  <si>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</si>
  <si>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</si>
  <si>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</si>
  <si>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</si>
  <si>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</si>
  <si>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</si>
  <si>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</si>
  <si>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</si>
  <si>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</si>
  <si>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</si>
  <si>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</si>
  <si>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</si>
  <si>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</si>
  <si>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</si>
  <si>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</si>
  <si>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</si>
  <si>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</si>
  <si>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</si>
  <si>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</si>
  <si>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</si>
  <si>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</si>
  <si>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</si>
  <si>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</si>
  <si>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</si>
  <si>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</si>
  <si>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</si>
  <si>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</si>
  <si>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</si>
  <si>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</si>
  <si>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</si>
  <si>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</si>
  <si>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</si>
  <si>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</si>
  <si>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</si>
  <si>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</si>
  <si>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</si>
  <si>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</si>
  <si>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</si>
  <si>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</si>
  <si>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</si>
  <si>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</si>
  <si>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</si>
  <si>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</si>
  <si>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</si>
  <si>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</si>
  <si>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</si>
  <si>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</si>
  <si>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</si>
  <si>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</si>
  <si>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</si>
  <si>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</si>
  <si>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</si>
  <si>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</si>
  <si>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</si>
  <si>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</si>
  <si>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</si>
  <si>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</si>
  <si>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</si>
  <si>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</si>
  <si>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</si>
  <si>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</si>
  <si>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</si>
  <si>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</si>
  <si>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</si>
  <si>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</si>
  <si>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</si>
  <si>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</si>
  <si>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</si>
  <si>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</si>
  <si>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</si>
  <si>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</si>
  <si>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</si>
  <si>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</si>
  <si>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</si>
  <si>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</si>
  <si>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</si>
  <si>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</si>
  <si>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</si>
  <si>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</si>
  <si>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</si>
  <si>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</si>
  <si>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</si>
  <si>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</si>
  <si>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</si>
  <si>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</si>
  <si>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</si>
  <si>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</si>
  <si>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</si>
  <si>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</si>
  <si>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</si>
  <si>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</si>
  <si>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</si>
  <si>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</si>
  <si>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</si>
  <si>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</si>
  <si>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</si>
  <si>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</si>
  <si>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</si>
  <si>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</si>
  <si>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</si>
  <si>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</si>
  <si>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</si>
  <si>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</si>
  <si>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</si>
  <si>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</si>
  <si>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</si>
  <si>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</si>
  <si>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</si>
  <si>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</si>
  <si>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</si>
  <si>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</si>
  <si>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</si>
  <si>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</si>
  <si>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</si>
  <si>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</si>
  <si>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</si>
  <si>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</si>
  <si>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</si>
  <si>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</si>
  <si>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</si>
  <si>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</si>
  <si>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</si>
  <si>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</si>
  <si>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</si>
  <si>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</si>
  <si>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</si>
  <si>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</si>
  <si>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</si>
  <si>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</si>
  <si>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</si>
  <si>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</si>
  <si>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</si>
  <si>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</si>
  <si>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</si>
  <si>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</si>
  <si>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</si>
  <si>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</si>
  <si>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</si>
  <si>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</si>
  <si>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</si>
  <si>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</si>
  <si>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</si>
  <si>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</si>
  <si>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</si>
  <si>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</si>
  <si>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</si>
  <si>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</si>
  <si>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</si>
  <si>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</si>
  <si>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</si>
  <si>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</si>
  <si>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</si>
  <si>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</si>
  <si>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</si>
  <si>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</si>
  <si>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</si>
  <si>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</si>
  <si>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</si>
  <si>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</si>
  <si>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</si>
  <si>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</si>
  <si>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</si>
  <si>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</si>
  <si>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</si>
  <si>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</si>
  <si>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</si>
  <si>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</si>
  <si>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</si>
  <si>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</si>
  <si>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</si>
  <si>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</si>
  <si>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</si>
  <si>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</si>
  <si>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</si>
  <si>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</si>
  <si>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</si>
  <si>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</si>
  <si>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</si>
  <si>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</si>
  <si>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</si>
  <si>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</si>
  <si>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</si>
  <si>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</si>
  <si>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</si>
  <si>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</si>
  <si>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</si>
  <si>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</si>
  <si>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</si>
  <si>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</si>
  <si>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</si>
  <si>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</si>
  <si>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</si>
  <si>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</si>
  <si>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</si>
  <si>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</si>
  <si>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</si>
  <si>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</si>
  <si>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</si>
  <si>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</si>
  <si>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</si>
  <si>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</si>
  <si>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</si>
  <si>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</si>
  <si>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</si>
  <si>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</si>
  <si>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</si>
  <si>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</si>
  <si>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</si>
  <si>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</si>
  <si>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</si>
  <si>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</si>
  <si>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</si>
  <si>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</si>
  <si>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</si>
  <si>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</si>
  <si>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</si>
  <si>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</si>
  <si>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</si>
  <si>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</si>
  <si>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</si>
  <si>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</si>
  <si>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</si>
  <si>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</si>
  <si>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</si>
  <si>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</si>
  <si>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</si>
  <si>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</si>
  <si>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</si>
  <si>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</si>
  <si>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</si>
  <si>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</si>
  <si>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</si>
  <si>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</si>
  <si>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</si>
  <si>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</si>
  <si>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</si>
  <si>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</si>
  <si>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</si>
  <si>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</si>
  <si>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</si>
  <si>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</si>
  <si>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</si>
  <si>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</si>
  <si>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</si>
  <si>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</si>
  <si>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</si>
  <si>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</si>
  <si>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</si>
  <si>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</si>
  <si>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</si>
  <si>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</si>
  <si>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</si>
  <si>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</si>
  <si>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</si>
  <si>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</si>
  <si>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</si>
  <si>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</si>
  <si>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</si>
  <si>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</si>
  <si>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</si>
  <si>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</si>
  <si>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</si>
  <si>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</si>
  <si>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</si>
  <si>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</si>
  <si>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</si>
  <si>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</si>
  <si>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</si>
  <si>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</si>
  <si>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</si>
  <si>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</si>
  <si>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</si>
  <si>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</si>
  <si>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</si>
  <si>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</si>
  <si>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</si>
  <si>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</si>
  <si>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</si>
  <si>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</si>
  <si>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</si>
  <si>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</si>
  <si>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</si>
  <si>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</si>
  <si>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</si>
  <si>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</si>
  <si>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</si>
  <si>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</si>
  <si>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</si>
  <si>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</si>
  <si>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</si>
  <si>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</si>
  <si>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</si>
  <si>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</si>
  <si>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</si>
  <si>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</si>
  <si>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</si>
  <si>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</si>
  <si>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</si>
  <si>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</si>
  <si>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</si>
  <si>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</si>
  <si>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</si>
  <si>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</si>
  <si>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</si>
  <si>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</si>
  <si>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</si>
  <si>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</si>
  <si>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</si>
  <si>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</si>
  <si>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</si>
  <si>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</si>
  <si>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</si>
  <si>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</si>
  <si>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</si>
  <si>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</si>
  <si>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</si>
  <si>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</si>
  <si>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</si>
  <si>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</si>
  <si>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</si>
  <si>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</si>
  <si>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</si>
  <si>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</si>
  <si>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</si>
  <si>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</si>
  <si>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</si>
  <si>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</si>
  <si>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</si>
  <si>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</si>
  <si>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</si>
  <si>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</si>
  <si>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</si>
  <si>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</si>
  <si>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</si>
  <si>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</si>
  <si>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</si>
  <si>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</si>
  <si>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</si>
  <si>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</si>
  <si>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</si>
  <si>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</si>
  <si>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</si>
  <si>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</si>
  <si>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</si>
  <si>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</si>
  <si>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</si>
  <si>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</si>
  <si>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</si>
  <si>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</si>
  <si>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</si>
  <si>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</si>
  <si>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</si>
  <si>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</si>
  <si>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</si>
  <si>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</si>
  <si>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</si>
  <si>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</si>
  <si>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</si>
  <si>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</si>
  <si>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</si>
  <si>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</si>
  <si>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</si>
  <si>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</si>
  <si>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</si>
  <si>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</si>
  <si>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</si>
  <si>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</si>
  <si>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</si>
  <si>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</si>
  <si>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</si>
  <si>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</si>
  <si>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</si>
  <si>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</si>
  <si>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</si>
  <si>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</si>
  <si>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</si>
  <si>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</si>
  <si>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</si>
  <si>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</si>
  <si>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</si>
  <si>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</si>
  <si>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</si>
  <si>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</si>
  <si>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</si>
  <si>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</si>
  <si>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</si>
  <si>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</si>
  <si>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</si>
  <si>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</si>
  <si>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</si>
  <si>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</si>
  <si>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</si>
  <si>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</si>
  <si>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</si>
  <si>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</si>
  <si>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</si>
  <si>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</si>
  <si>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</si>
  <si>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</si>
  <si>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</si>
  <si>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</si>
  <si>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</si>
  <si>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</si>
  <si>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</si>
  <si>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</si>
  <si>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</si>
  <si>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</si>
  <si>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</si>
  <si>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</si>
  <si>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</si>
  <si>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</si>
  <si>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</si>
  <si>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</si>
  <si>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</si>
  <si>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</si>
  <si>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</si>
  <si>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</si>
  <si>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</si>
  <si>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</si>
  <si>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</si>
  <si>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</si>
  <si>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</si>
  <si>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</si>
  <si>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</si>
  <si>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</si>
  <si>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</si>
  <si>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</si>
  <si>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</si>
  <si>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</si>
  <si>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</si>
  <si>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</si>
  <si>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</si>
  <si>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</si>
  <si>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</si>
  <si>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</si>
  <si>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</si>
  <si>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</si>
  <si>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</si>
  <si>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</si>
  <si>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</si>
  <si>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</si>
  <si>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</si>
  <si>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</si>
  <si>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</si>
  <si>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</si>
  <si>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</si>
  <si>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</si>
  <si>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</si>
  <si>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</si>
  <si>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</si>
  <si>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</si>
  <si>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</si>
  <si>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</si>
  <si>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</si>
  <si>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</si>
  <si>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</si>
  <si>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</si>
  <si>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</si>
  <si>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</si>
  <si>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</si>
  <si>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</si>
  <si>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</si>
  <si>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</si>
  <si>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</si>
  <si>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</si>
  <si>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</si>
  <si>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</si>
  <si>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</si>
  <si>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</si>
  <si>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</si>
  <si>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</si>
  <si>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</si>
  <si>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</si>
  <si>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</si>
  <si>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</si>
  <si>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</si>
  <si>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</si>
  <si>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</si>
  <si>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</si>
  <si>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</si>
  <si>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</si>
  <si>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</si>
  <si>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</si>
  <si>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</si>
  <si>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</si>
  <si>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</si>
  <si>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</si>
  <si>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</si>
  <si>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</si>
  <si>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</si>
  <si>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</si>
  <si>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</si>
  <si>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</si>
  <si>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</si>
  <si>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</si>
  <si>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</si>
  <si>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</si>
  <si>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</si>
  <si>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</si>
  <si>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</si>
  <si>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</si>
  <si>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</si>
  <si>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</si>
  <si>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</si>
  <si>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</si>
  <si>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</si>
  <si>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</si>
  <si>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</si>
  <si>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</si>
  <si>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</si>
  <si>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</si>
  <si>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</si>
  <si>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</si>
  <si>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</si>
  <si>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</si>
  <si>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</si>
  <si>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</si>
  <si>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</si>
  <si>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</si>
  <si>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</si>
  <si>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</si>
  <si>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</si>
  <si>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</si>
  <si>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</si>
  <si>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</si>
  <si>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</si>
  <si>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</si>
  <si>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</si>
  <si>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</si>
  <si>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</si>
  <si>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</si>
  <si>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</si>
  <si>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</si>
  <si>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</si>
  <si>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</si>
  <si>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</si>
  <si>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</si>
  <si>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</si>
  <si>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</si>
  <si>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</si>
  <si>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</si>
  <si>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</si>
  <si>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</si>
  <si>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</si>
  <si>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</si>
  <si>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</si>
  <si>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</si>
  <si>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</si>
  <si>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</si>
  <si>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</si>
  <si>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</si>
  <si>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</si>
  <si>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</si>
  <si>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</si>
  <si>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</si>
  <si>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</si>
  <si>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</si>
  <si>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</si>
  <si>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</si>
  <si>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</si>
  <si>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</si>
  <si>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</si>
  <si>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</si>
  <si>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</si>
  <si>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</si>
  <si>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</si>
  <si>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</si>
  <si>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</si>
  <si>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</si>
  <si>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</si>
  <si>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</si>
  <si>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</si>
  <si>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</si>
  <si>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</si>
  <si>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</si>
  <si>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</si>
  <si>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</si>
  <si>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</si>
  <si>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</si>
  <si>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</si>
  <si>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</si>
  <si>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</si>
  <si>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</si>
  <si>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</si>
  <si>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</si>
  <si>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</si>
  <si>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</si>
  <si>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</si>
  <si>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</si>
  <si>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</si>
  <si>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</si>
  <si>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</si>
  <si>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</si>
  <si>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</si>
  <si>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</si>
  <si>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</si>
  <si>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</si>
  <si>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</si>
  <si>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</si>
  <si>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</si>
  <si>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</si>
  <si>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</si>
  <si>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</si>
  <si>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</si>
  <si>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</si>
  <si>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</si>
  <si>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</si>
  <si>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</si>
  <si>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</si>
  <si>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</si>
  <si>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</si>
  <si>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</si>
  <si>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</si>
  <si>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</si>
  <si>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</si>
  <si>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</si>
  <si>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</si>
  <si>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</si>
  <si>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</si>
  <si>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</si>
  <si>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</si>
  <si>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</si>
  <si>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</si>
  <si>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</si>
  <si>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</si>
  <si>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</si>
  <si>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</si>
  <si>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</si>
  <si>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</si>
  <si>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</si>
  <si>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</si>
  <si>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</si>
  <si>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</si>
  <si>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</si>
  <si>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</si>
  <si>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</si>
  <si>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</si>
  <si>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</si>
  <si>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</si>
  <si>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</si>
  <si>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</si>
  <si>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</si>
  <si>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</si>
  <si>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</si>
  <si>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</si>
  <si>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</si>
  <si>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</si>
  <si>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</si>
  <si>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</si>
  <si>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</si>
  <si>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</si>
  <si>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</si>
  <si>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</si>
  <si>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</si>
  <si>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</si>
  <si>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</si>
  <si>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</si>
  <si>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</si>
  <si>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</si>
  <si>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</si>
  <si>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</si>
  <si>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</si>
  <si>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</si>
  <si>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</si>
  <si>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</si>
  <si>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</si>
  <si>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</si>
  <si>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</si>
  <si>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</si>
  <si>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</si>
  <si>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</si>
  <si>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</si>
  <si>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</si>
  <si>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</si>
  <si>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</si>
  <si>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</si>
  <si>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</si>
  <si>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</si>
  <si>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</si>
  <si>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</si>
  <si>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</si>
  <si>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</si>
  <si>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</si>
  <si>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</si>
  <si>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</si>
  <si>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</si>
  <si>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</si>
  <si>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</si>
  <si>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</si>
  <si>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</si>
  <si>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</si>
  <si>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</si>
  <si>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</si>
  <si>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</si>
  <si>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</si>
  <si>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</si>
  <si>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</si>
  <si>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</si>
  <si>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</si>
  <si>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</si>
  <si>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</si>
  <si>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</si>
  <si>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</si>
  <si>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</si>
  <si>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</si>
  <si>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</si>
  <si>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</si>
  <si>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</si>
  <si>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</si>
  <si>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</si>
  <si>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</si>
  <si>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</si>
  <si>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</si>
  <si>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</si>
  <si>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</si>
  <si>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0,948</t>
  </si>
  <si>
    <t>0,846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</si>
</sst>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-5.1997370966686447E-2</c:v>
                </c:pt>
                <c:pt idx="1">
                  <c:v>-4.5477737597828326E-2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1400.9092090178449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4.6399999999999997</c:v>
                </c:pt>
                <c:pt idx="2">
                  <c:v>1.05</c:v>
                </c:pt>
                <c:pt idx="3">
                  <c:v>2.84</c:v>
                </c:pt>
                <c:pt idx="4">
                  <c:v>0.44900000000000001</c:v>
                </c:pt>
                <c:pt idx="5">
                  <c:v>4.5999999999999999E-2</c:v>
                </c:pt>
                <c:pt idx="6">
                  <c:v>6.65</c:v>
                </c:pt>
                <c:pt idx="7">
                  <c:v>0</c:v>
                </c:pt>
                <c:pt idx="8">
                  <c:v>28.545000000000002</c:v>
                </c:pt>
                <c:pt idx="9">
                  <c:v>2.79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9.9700000000000006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5.22</c:v>
                </c:pt>
                <c:pt idx="20">
                  <c:v>3.056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7.7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11.66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3.75</c:v>
                </c:pt>
                <c:pt idx="34">
                  <c:v>7.02</c:v>
                </c:pt>
                <c:pt idx="35">
                  <c:v>5.21</c:v>
                </c:pt>
                <c:pt idx="36">
                  <c:v>0.155</c:v>
                </c:pt>
                <c:pt idx="37">
                  <c:v>1.29</c:v>
                </c:pt>
                <c:pt idx="38">
                  <c:v>0.12</c:v>
                </c:pt>
                <c:pt idx="39">
                  <c:v>2394.52</c:v>
                </c:pt>
                <c:pt idx="40">
                  <c:v>2235.5300000000002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15.95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1.5249999999999999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7.35</c:v>
                </c:pt>
                <c:pt idx="53">
                  <c:v>12.06</c:v>
                </c:pt>
                <c:pt idx="54">
                  <c:v>1.5549999999999999</c:v>
                </c:pt>
                <c:pt idx="55">
                  <c:v>2.5299999999999998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8.14</c:v>
                </c:pt>
                <c:pt idx="60">
                  <c:v>2.04</c:v>
                </c:pt>
                <c:pt idx="61">
                  <c:v>1.3</c:v>
                </c:pt>
                <c:pt idx="62">
                  <c:v>0.94699999999999995</c:v>
                </c:pt>
                <c:pt idx="63">
                  <c:v>3.4950000000000001</c:v>
                </c:pt>
                <c:pt idx="64">
                  <c:v>18.399999999999999</c:v>
                </c:pt>
                <c:pt idx="65">
                  <c:v>6.65</c:v>
                </c:pt>
                <c:pt idx="66">
                  <c:v>1.19</c:v>
                </c:pt>
                <c:pt idx="67">
                  <c:v>10.33</c:v>
                </c:pt>
                <c:pt idx="68">
                  <c:v>5.7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17176.070299999999</c:v>
                </c:pt>
                <c:pt idx="73">
                  <c:v>0</c:v>
                </c:pt>
                <c:pt idx="74">
                  <c:v>17.5</c:v>
                </c:pt>
                <c:pt idx="75">
                  <c:v>12.25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1.9550000000000001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3.52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49.18</c:v>
                </c:pt>
                <c:pt idx="94">
                  <c:v>20.3</c:v>
                </c:pt>
                <c:pt idx="95">
                  <c:v>0.62</c:v>
                </c:pt>
                <c:pt idx="96">
                  <c:v>1.47</c:v>
                </c:pt>
                <c:pt idx="97">
                  <c:v>3.4649999999999999</c:v>
                </c:pt>
                <c:pt idx="98">
                  <c:v>0</c:v>
                </c:pt>
                <c:pt idx="99">
                  <c:v>0</c:v>
                </c:pt>
                <c:pt idx="100">
                  <c:v>5.15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2.19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15.1</c:v>
                </c:pt>
                <c:pt idx="108">
                  <c:v>1.23</c:v>
                </c:pt>
                <c:pt idx="109">
                  <c:v>0</c:v>
                </c:pt>
                <c:pt idx="110">
                  <c:v>9.6</c:v>
                </c:pt>
                <c:pt idx="111">
                  <c:v>2.1</c:v>
                </c:pt>
                <c:pt idx="112">
                  <c:v>2.16</c:v>
                </c:pt>
                <c:pt idx="113">
                  <c:v>1.72</c:v>
                </c:pt>
                <c:pt idx="114">
                  <c:v>3.34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12.75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3.2</c:v>
                </c:pt>
                <c:pt idx="128">
                  <c:v>1.9</c:v>
                </c:pt>
                <c:pt idx="129">
                  <c:v>5.05</c:v>
                </c:pt>
                <c:pt idx="130">
                  <c:v>7</c:v>
                </c:pt>
                <c:pt idx="131">
                  <c:v>3.76</c:v>
                </c:pt>
                <c:pt idx="132">
                  <c:v>7.0000000000000001E-3</c:v>
                </c:pt>
                <c:pt idx="133">
                  <c:v>8.8000000000000007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3.4950000000000001</c:v>
                </c:pt>
                <c:pt idx="139">
                  <c:v>5.3800000000000001E-2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7.4</c:v>
                </c:pt>
                <c:pt idx="143">
                  <c:v>0.40200000000000002</c:v>
                </c:pt>
                <c:pt idx="144">
                  <c:v>1.0649999999999999</c:v>
                </c:pt>
                <c:pt idx="145">
                  <c:v>0.32</c:v>
                </c:pt>
                <c:pt idx="146">
                  <c:v>4.34</c:v>
                </c:pt>
                <c:pt idx="147">
                  <c:v>5128.1899000000003</c:v>
                </c:pt>
                <c:pt idx="148">
                  <c:v>9042.4403999999995</c:v>
                </c:pt>
                <c:pt idx="149">
                  <c:v>4576.8100999999997</c:v>
                </c:pt>
                <c:pt idx="150">
                  <c:v>9273.3896000000004</c:v>
                </c:pt>
                <c:pt idx="151">
                  <c:v>6394.46</c:v>
                </c:pt>
                <c:pt idx="152">
                  <c:v>10295.6396</c:v>
                </c:pt>
                <c:pt idx="153">
                  <c:v>5116.1698999999999</c:v>
                </c:pt>
                <c:pt idx="154">
                  <c:v>10447.0098</c:v>
                </c:pt>
                <c:pt idx="155">
                  <c:v>5139.8100999999997</c:v>
                </c:pt>
                <c:pt idx="156">
                  <c:v>6178.3900999999996</c:v>
                </c:pt>
                <c:pt idx="157">
                  <c:v>1209.3800000000001</c:v>
                </c:pt>
                <c:pt idx="158">
                  <c:v>859.04</c:v>
                </c:pt>
                <c:pt idx="159">
                  <c:v>4591.3798999999999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2536.5700999999999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2024.37</c:v>
                </c:pt>
                <c:pt idx="171">
                  <c:v>2.13</c:v>
                </c:pt>
                <c:pt idx="172">
                  <c:v>1.9E-2</c:v>
                </c:pt>
                <c:pt idx="173">
                  <c:v>33</c:v>
                </c:pt>
                <c:pt idx="174">
                  <c:v>0.3775</c:v>
                </c:pt>
                <c:pt idx="175">
                  <c:v>0</c:v>
                </c:pt>
                <c:pt idx="176">
                  <c:v>0</c:v>
                </c:pt>
                <c:pt idx="177">
                  <c:v>2805.1298999999999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1.645</c:v>
                </c:pt>
                <c:pt idx="183">
                  <c:v>0</c:v>
                </c:pt>
                <c:pt idx="184">
                  <c:v>0.33</c:v>
                </c:pt>
                <c:pt idx="185">
                  <c:v>4.07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5.68</c:v>
                </c:pt>
                <c:pt idx="189">
                  <c:v>1.0780000000000001</c:v>
                </c:pt>
                <c:pt idx="190">
                  <c:v>5.59</c:v>
                </c:pt>
                <c:pt idx="191">
                  <c:v>0</c:v>
                </c:pt>
                <c:pt idx="192">
                  <c:v>2.54</c:v>
                </c:pt>
                <c:pt idx="193">
                  <c:v>1.23</c:v>
                </c:pt>
                <c:pt idx="194">
                  <c:v>2.75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0.29599999999999999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376</c:v>
                </c:pt>
                <c:pt idx="203">
                  <c:v>5.6</c:v>
                </c:pt>
                <c:pt idx="204">
                  <c:v>0</c:v>
                </c:pt>
                <c:pt idx="205">
                  <c:v>1.59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0.41699999999999998</c:v>
                </c:pt>
                <c:pt idx="214">
                  <c:v>4.28</c:v>
                </c:pt>
                <c:pt idx="215">
                  <c:v>1.0860000000000001</c:v>
                </c:pt>
                <c:pt idx="216">
                  <c:v>6.14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20.9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1.1499999999999999</c:v>
                </c:pt>
                <c:pt idx="227">
                  <c:v>0.04</c:v>
                </c:pt>
                <c:pt idx="228">
                  <c:v>5.94</c:v>
                </c:pt>
                <c:pt idx="229">
                  <c:v>46.4</c:v>
                </c:pt>
                <c:pt idx="230">
                  <c:v>1.34</c:v>
                </c:pt>
                <c:pt idx="231">
                  <c:v>0.29199999999999998</c:v>
                </c:pt>
                <c:pt idx="232">
                  <c:v>0.183</c:v>
                </c:pt>
                <c:pt idx="233">
                  <c:v>0.125</c:v>
                </c:pt>
                <c:pt idx="234">
                  <c:v>2.1</c:v>
                </c:pt>
                <c:pt idx="235">
                  <c:v>3.51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0.64</c:v>
                </c:pt>
                <c:pt idx="242">
                  <c:v>0</c:v>
                </c:pt>
                <c:pt idx="243">
                  <c:v>8.6999999999999993</c:v>
                </c:pt>
                <c:pt idx="244">
                  <c:v>2.44</c:v>
                </c:pt>
                <c:pt idx="245">
                  <c:v>34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3.01</c:v>
                </c:pt>
                <c:pt idx="250">
                  <c:v>0.53800000000000003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37.22</c:v>
                </c:pt>
                <c:pt idx="255">
                  <c:v>5.82</c:v>
                </c:pt>
                <c:pt idx="256">
                  <c:v>2.39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22.78</c:v>
                </c:pt>
                <c:pt idx="260">
                  <c:v>4.34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2.96</c:v>
                </c:pt>
                <c:pt idx="264">
                  <c:v>0.51</c:v>
                </c:pt>
                <c:pt idx="265">
                  <c:v>32.979999999999997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3.56</c:v>
                </c:pt>
                <c:pt idx="269">
                  <c:v>1.375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2.56</c:v>
                </c:pt>
                <c:pt idx="277">
                  <c:v>1.8</c:v>
                </c:pt>
                <c:pt idx="278">
                  <c:v>0.78</c:v>
                </c:pt>
                <c:pt idx="279">
                  <c:v>27</c:v>
                </c:pt>
                <c:pt idx="280">
                  <c:v>0</c:v>
                </c:pt>
                <c:pt idx="281">
                  <c:v>0</c:v>
                </c:pt>
                <c:pt idx="282">
                  <c:v>36.1</c:v>
                </c:pt>
                <c:pt idx="283">
                  <c:v>34.299999999999997</c:v>
                </c:pt>
                <c:pt idx="284">
                  <c:v>2.2200000000000002</c:v>
                </c:pt>
                <c:pt idx="285">
                  <c:v>1.39</c:v>
                </c:pt>
                <c:pt idx="286">
                  <c:v>14.53</c:v>
                </c:pt>
                <c:pt idx="287">
                  <c:v>8.36</c:v>
                </c:pt>
                <c:pt idx="288">
                  <c:v>2.1</c:v>
                </c:pt>
                <c:pt idx="289">
                  <c:v>4.46</c:v>
                </c:pt>
                <c:pt idx="290">
                  <c:v>0.78</c:v>
                </c:pt>
                <c:pt idx="291">
                  <c:v>16.37</c:v>
                </c:pt>
                <c:pt idx="292">
                  <c:v>10.86</c:v>
                </c:pt>
                <c:pt idx="293">
                  <c:v>0.86799999999999999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6.7779999999999996</c:v>
                </c:pt>
                <c:pt idx="299">
                  <c:v>1E-3</c:v>
                </c:pt>
                <c:pt idx="300">
                  <c:v>6.93</c:v>
                </c:pt>
                <c:pt idx="301">
                  <c:v>0.33300000000000002</c:v>
                </c:pt>
                <c:pt idx="302">
                  <c:v>7.94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13.9</c:v>
                </c:pt>
                <c:pt idx="307">
                  <c:v>3.6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0.32800000000000001</c:v>
                </c:pt>
                <c:pt idx="312">
                  <c:v>1.304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7.07</c:v>
                </c:pt>
                <c:pt idx="316">
                  <c:v>5.65</c:v>
                </c:pt>
                <c:pt idx="317">
                  <c:v>6.0000000000000001E-3</c:v>
                </c:pt>
                <c:pt idx="318">
                  <c:v>5.87</c:v>
                </c:pt>
                <c:pt idx="319">
                  <c:v>5.0599999999999996</c:v>
                </c:pt>
                <c:pt idx="320">
                  <c:v>1.585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3994.5</c:v>
                </c:pt>
                <c:pt idx="324">
                  <c:v>0</c:v>
                </c:pt>
                <c:pt idx="325">
                  <c:v>0.14000000000000001</c:v>
                </c:pt>
                <c:pt idx="326">
                  <c:v>2</c:v>
                </c:pt>
                <c:pt idx="327">
                  <c:v>13.82</c:v>
                </c:pt>
                <c:pt idx="328">
                  <c:v>1.46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</c:v>
                </c:pt>
                <c:pt idx="333">
                  <c:v>0.44</c:v>
                </c:pt>
                <c:pt idx="334">
                  <c:v>0</c:v>
                </c:pt>
                <c:pt idx="335">
                  <c:v>1.46</c:v>
                </c:pt>
                <c:pt idx="336">
                  <c:v>0</c:v>
                </c:pt>
                <c:pt idx="337">
                  <c:v>2.8</c:v>
                </c:pt>
                <c:pt idx="338">
                  <c:v>0.61599999999999999</c:v>
                </c:pt>
                <c:pt idx="339">
                  <c:v>6.06</c:v>
                </c:pt>
                <c:pt idx="340">
                  <c:v>0.48099999999999998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43.5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1.17</c:v>
                </c:pt>
                <c:pt idx="355">
                  <c:v>3.08</c:v>
                </c:pt>
                <c:pt idx="356">
                  <c:v>1.88</c:v>
                </c:pt>
                <c:pt idx="357">
                  <c:v>0.16800000000000001</c:v>
                </c:pt>
                <c:pt idx="358">
                  <c:v>1.66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0.20499999999999999</c:v>
                </c:pt>
                <c:pt idx="363">
                  <c:v>0.55500000000000005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1.1000000000000001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5.0999999999999996</c:v>
                </c:pt>
                <c:pt idx="2">
                  <c:v>9</c:v>
                </c:pt>
                <c:pt idx="3">
                  <c:v>3.125</c:v>
                </c:pt>
                <c:pt idx="4">
                  <c:v>0.43</c:v>
                </c:pt>
                <c:pt idx="5">
                  <c:v>0</c:v>
                </c:pt>
                <c:pt idx="6">
                  <c:v>6.6</c:v>
                </c:pt>
                <c:pt idx="7">
                  <c:v>0</c:v>
                </c:pt>
                <c:pt idx="8">
                  <c:v>29.51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5.12</c:v>
                </c:pt>
                <c:pt idx="20">
                  <c:v>3.29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8.3000000000000007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12.28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3.86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1.38</c:v>
                </c:pt>
                <c:pt idx="38">
                  <c:v>0</c:v>
                </c:pt>
                <c:pt idx="39">
                  <c:v>2587.1498999999999</c:v>
                </c:pt>
                <c:pt idx="40">
                  <c:v>2326.46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14.65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8.1</c:v>
                </c:pt>
                <c:pt idx="53">
                  <c:v>13.32</c:v>
                </c:pt>
                <c:pt idx="54">
                  <c:v>1.585</c:v>
                </c:pt>
                <c:pt idx="55">
                  <c:v>2.5099999999999998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8.7799999999999994</c:v>
                </c:pt>
                <c:pt idx="60">
                  <c:v>2.08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16.7</c:v>
                </c:pt>
                <c:pt idx="65">
                  <c:v>6.65</c:v>
                </c:pt>
                <c:pt idx="66">
                  <c:v>1.4</c:v>
                </c:pt>
                <c:pt idx="67">
                  <c:v>11.04</c:v>
                </c:pt>
                <c:pt idx="68">
                  <c:v>6.05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17620.390599999999</c:v>
                </c:pt>
                <c:pt idx="73">
                  <c:v>0</c:v>
                </c:pt>
                <c:pt idx="74">
                  <c:v>18.84</c:v>
                </c:pt>
                <c:pt idx="75">
                  <c:v>12.9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2.02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0.315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3.57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50</c:v>
                </c:pt>
                <c:pt idx="94">
                  <c:v>20</c:v>
                </c:pt>
                <c:pt idx="95">
                  <c:v>0</c:v>
                </c:pt>
                <c:pt idx="96">
                  <c:v>1.716</c:v>
                </c:pt>
                <c:pt idx="97">
                  <c:v>3.88</c:v>
                </c:pt>
                <c:pt idx="98">
                  <c:v>0</c:v>
                </c:pt>
                <c:pt idx="99">
                  <c:v>0</c:v>
                </c:pt>
                <c:pt idx="100">
                  <c:v>5.0999999999999996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15.85</c:v>
                </c:pt>
                <c:pt idx="108">
                  <c:v>1.212</c:v>
                </c:pt>
                <c:pt idx="109">
                  <c:v>7.9000000000000001E-2</c:v>
                </c:pt>
                <c:pt idx="110">
                  <c:v>9.1549999999999994</c:v>
                </c:pt>
                <c:pt idx="111">
                  <c:v>2.02</c:v>
                </c:pt>
                <c:pt idx="112">
                  <c:v>0</c:v>
                </c:pt>
                <c:pt idx="113">
                  <c:v>1.8</c:v>
                </c:pt>
                <c:pt idx="114">
                  <c:v>3.92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13.49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3.49</c:v>
                </c:pt>
                <c:pt idx="128">
                  <c:v>1.86</c:v>
                </c:pt>
                <c:pt idx="129">
                  <c:v>0</c:v>
                </c:pt>
                <c:pt idx="130">
                  <c:v>6.9</c:v>
                </c:pt>
                <c:pt idx="131">
                  <c:v>4.0199999999999996</c:v>
                </c:pt>
                <c:pt idx="132">
                  <c:v>0</c:v>
                </c:pt>
                <c:pt idx="133">
                  <c:v>9.56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3.44</c:v>
                </c:pt>
                <c:pt idx="139">
                  <c:v>5.2999999999999999E-2</c:v>
                </c:pt>
                <c:pt idx="140">
                  <c:v>0</c:v>
                </c:pt>
                <c:pt idx="141">
                  <c:v>0</c:v>
                </c:pt>
                <c:pt idx="142">
                  <c:v>7.9</c:v>
                </c:pt>
                <c:pt idx="143">
                  <c:v>0</c:v>
                </c:pt>
                <c:pt idx="144">
                  <c:v>1.05</c:v>
                </c:pt>
                <c:pt idx="145">
                  <c:v>0.34899999999999998</c:v>
                </c:pt>
                <c:pt idx="146">
                  <c:v>4.26</c:v>
                </c:pt>
                <c:pt idx="147">
                  <c:v>5545.1899000000003</c:v>
                </c:pt>
                <c:pt idx="148">
                  <c:v>10557.1504</c:v>
                </c:pt>
                <c:pt idx="149">
                  <c:v>4924.3999000000003</c:v>
                </c:pt>
                <c:pt idx="150">
                  <c:v>9762.4804999999997</c:v>
                </c:pt>
                <c:pt idx="151">
                  <c:v>6177.8599000000004</c:v>
                </c:pt>
                <c:pt idx="152">
                  <c:v>10906.450199999999</c:v>
                </c:pt>
                <c:pt idx="153">
                  <c:v>5101.1698999999999</c:v>
                </c:pt>
                <c:pt idx="154">
                  <c:v>10858.5996</c:v>
                </c:pt>
                <c:pt idx="155">
                  <c:v>5388.3301000000001</c:v>
                </c:pt>
                <c:pt idx="156">
                  <c:v>6634.6801999999998</c:v>
                </c:pt>
                <c:pt idx="157">
                  <c:v>1305.0899999999999</c:v>
                </c:pt>
                <c:pt idx="158">
                  <c:v>0</c:v>
                </c:pt>
                <c:pt idx="159">
                  <c:v>4859.54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2705.72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2183.6599000000001</c:v>
                </c:pt>
                <c:pt idx="171">
                  <c:v>2.17</c:v>
                </c:pt>
                <c:pt idx="172">
                  <c:v>0</c:v>
                </c:pt>
                <c:pt idx="173">
                  <c:v>35.4</c:v>
                </c:pt>
                <c:pt idx="174">
                  <c:v>0.36049999999999999</c:v>
                </c:pt>
                <c:pt idx="175">
                  <c:v>0</c:v>
                </c:pt>
                <c:pt idx="176">
                  <c:v>0</c:v>
                </c:pt>
                <c:pt idx="177">
                  <c:v>2978.47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1.78</c:v>
                </c:pt>
                <c:pt idx="183">
                  <c:v>0</c:v>
                </c:pt>
                <c:pt idx="184">
                  <c:v>0.32750000000000001</c:v>
                </c:pt>
                <c:pt idx="185">
                  <c:v>4.58</c:v>
                </c:pt>
                <c:pt idx="186">
                  <c:v>0</c:v>
                </c:pt>
                <c:pt idx="187">
                  <c:v>0</c:v>
                </c:pt>
                <c:pt idx="188">
                  <c:v>6.28</c:v>
                </c:pt>
                <c:pt idx="189">
                  <c:v>1.022</c:v>
                </c:pt>
                <c:pt idx="190">
                  <c:v>5.78</c:v>
                </c:pt>
                <c:pt idx="191">
                  <c:v>0</c:v>
                </c:pt>
                <c:pt idx="192">
                  <c:v>2.4</c:v>
                </c:pt>
                <c:pt idx="193">
                  <c:v>1.1599999999999999</c:v>
                </c:pt>
                <c:pt idx="194">
                  <c:v>3.16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0.29499999999999998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366</c:v>
                </c:pt>
                <c:pt idx="203">
                  <c:v>0</c:v>
                </c:pt>
                <c:pt idx="204">
                  <c:v>0.4</c:v>
                </c:pt>
                <c:pt idx="205">
                  <c:v>1.74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0.45900000000000002</c:v>
                </c:pt>
                <c:pt idx="214">
                  <c:v>0</c:v>
                </c:pt>
                <c:pt idx="215">
                  <c:v>1.206</c:v>
                </c:pt>
                <c:pt idx="216">
                  <c:v>6.07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22.5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1.25</c:v>
                </c:pt>
                <c:pt idx="227">
                  <c:v>0</c:v>
                </c:pt>
                <c:pt idx="228">
                  <c:v>6.26</c:v>
                </c:pt>
                <c:pt idx="229">
                  <c:v>45</c:v>
                </c:pt>
                <c:pt idx="230">
                  <c:v>1.18</c:v>
                </c:pt>
                <c:pt idx="231">
                  <c:v>0.27</c:v>
                </c:pt>
                <c:pt idx="232">
                  <c:v>0.183</c:v>
                </c:pt>
                <c:pt idx="233">
                  <c:v>0</c:v>
                </c:pt>
                <c:pt idx="234">
                  <c:v>2.14</c:v>
                </c:pt>
                <c:pt idx="235">
                  <c:v>3.69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8.3000000000000007</c:v>
                </c:pt>
                <c:pt idx="244">
                  <c:v>2.5</c:v>
                </c:pt>
                <c:pt idx="245">
                  <c:v>34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3.36</c:v>
                </c:pt>
                <c:pt idx="250">
                  <c:v>0.47399999999999998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36.1</c:v>
                </c:pt>
                <c:pt idx="255">
                  <c:v>5.88</c:v>
                </c:pt>
                <c:pt idx="256">
                  <c:v>2.2799999999999998</c:v>
                </c:pt>
                <c:pt idx="257">
                  <c:v>0.97199999999999998</c:v>
                </c:pt>
                <c:pt idx="258">
                  <c:v>0.56999999999999995</c:v>
                </c:pt>
                <c:pt idx="259">
                  <c:v>23.58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36.4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1.425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2.79</c:v>
                </c:pt>
                <c:pt idx="277">
                  <c:v>0</c:v>
                </c:pt>
                <c:pt idx="278">
                  <c:v>0.9</c:v>
                </c:pt>
                <c:pt idx="279">
                  <c:v>27.8</c:v>
                </c:pt>
                <c:pt idx="280">
                  <c:v>0</c:v>
                </c:pt>
                <c:pt idx="281">
                  <c:v>0.54</c:v>
                </c:pt>
                <c:pt idx="282">
                  <c:v>38.65</c:v>
                </c:pt>
                <c:pt idx="283">
                  <c:v>35.700000000000003</c:v>
                </c:pt>
                <c:pt idx="284">
                  <c:v>2.25</c:v>
                </c:pt>
                <c:pt idx="285">
                  <c:v>1.46</c:v>
                </c:pt>
                <c:pt idx="286">
                  <c:v>15.14</c:v>
                </c:pt>
                <c:pt idx="287">
                  <c:v>8.7200000000000006</c:v>
                </c:pt>
                <c:pt idx="288">
                  <c:v>2.36</c:v>
                </c:pt>
                <c:pt idx="289">
                  <c:v>0</c:v>
                </c:pt>
                <c:pt idx="290">
                  <c:v>0.82399999999999995</c:v>
                </c:pt>
                <c:pt idx="291">
                  <c:v>17.579999999999998</c:v>
                </c:pt>
                <c:pt idx="292">
                  <c:v>11.56</c:v>
                </c:pt>
                <c:pt idx="293">
                  <c:v>0.84</c:v>
                </c:pt>
                <c:pt idx="294">
                  <c:v>7.35</c:v>
                </c:pt>
                <c:pt idx="295">
                  <c:v>3.36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7.3</c:v>
                </c:pt>
                <c:pt idx="299">
                  <c:v>0</c:v>
                </c:pt>
                <c:pt idx="300">
                  <c:v>6.88</c:v>
                </c:pt>
                <c:pt idx="301">
                  <c:v>0</c:v>
                </c:pt>
                <c:pt idx="302">
                  <c:v>8.34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14.2</c:v>
                </c:pt>
                <c:pt idx="307">
                  <c:v>3.9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0.32600000000000001</c:v>
                </c:pt>
                <c:pt idx="312">
                  <c:v>1.39</c:v>
                </c:pt>
                <c:pt idx="313">
                  <c:v>0</c:v>
                </c:pt>
                <c:pt idx="314">
                  <c:v>0</c:v>
                </c:pt>
                <c:pt idx="315">
                  <c:v>6.92</c:v>
                </c:pt>
                <c:pt idx="316">
                  <c:v>5.4</c:v>
                </c:pt>
                <c:pt idx="317">
                  <c:v>0</c:v>
                </c:pt>
                <c:pt idx="318">
                  <c:v>5.8</c:v>
                </c:pt>
                <c:pt idx="319">
                  <c:v>5.22</c:v>
                </c:pt>
                <c:pt idx="320">
                  <c:v>1.66</c:v>
                </c:pt>
                <c:pt idx="321">
                  <c:v>0</c:v>
                </c:pt>
                <c:pt idx="322">
                  <c:v>0</c:v>
                </c:pt>
                <c:pt idx="323">
                  <c:v>4305.1698999999999</c:v>
                </c:pt>
                <c:pt idx="324">
                  <c:v>0</c:v>
                </c:pt>
                <c:pt idx="325">
                  <c:v>0.1384</c:v>
                </c:pt>
                <c:pt idx="326">
                  <c:v>0</c:v>
                </c:pt>
                <c:pt idx="327">
                  <c:v>13.26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0.315</c:v>
                </c:pt>
                <c:pt idx="333">
                  <c:v>0</c:v>
                </c:pt>
                <c:pt idx="334">
                  <c:v>1.04</c:v>
                </c:pt>
                <c:pt idx="335">
                  <c:v>1.5649999999999999</c:v>
                </c:pt>
                <c:pt idx="336">
                  <c:v>6.9000000000000006E-2</c:v>
                </c:pt>
                <c:pt idx="337">
                  <c:v>2.98</c:v>
                </c:pt>
                <c:pt idx="338">
                  <c:v>0</c:v>
                </c:pt>
                <c:pt idx="339">
                  <c:v>6.66</c:v>
                </c:pt>
                <c:pt idx="340">
                  <c:v>0.54200000000000004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45.85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1.25</c:v>
                </c:pt>
                <c:pt idx="355">
                  <c:v>3.19</c:v>
                </c:pt>
                <c:pt idx="356">
                  <c:v>1.84</c:v>
                </c:pt>
                <c:pt idx="357">
                  <c:v>0</c:v>
                </c:pt>
                <c:pt idx="358">
                  <c:v>1.63</c:v>
                </c:pt>
                <c:pt idx="359">
                  <c:v>0.75</c:v>
                </c:pt>
                <c:pt idx="360">
                  <c:v>0</c:v>
                </c:pt>
                <c:pt idx="361">
                  <c:v>0</c:v>
                </c:pt>
                <c:pt idx="362">
                  <c:v>0.20399999999999999</c:v>
                </c:pt>
                <c:pt idx="363">
                  <c:v>0.60499999999999998</c:v>
                </c:pt>
                <c:pt idx="364">
                  <c:v>0</c:v>
                </c:pt>
                <c:pt idx="365">
                  <c:v>0</c:v>
                </c:pt>
                <c:pt idx="366">
                  <c:v>1.5549999999999999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7</c:v>
                </c:pt>
                <c:pt idx="4">
                  <c:v>15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42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36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42</c:v>
                </c:pt>
                <c:pt idx="54">
                  <c:v>0</c:v>
                </c:pt>
                <c:pt idx="55">
                  <c:v>12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1</c:v>
                </c:pt>
                <c:pt idx="65">
                  <c:v>0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42</c:v>
                </c:pt>
                <c:pt idx="81">
                  <c:v>0</c:v>
                </c:pt>
                <c:pt idx="82">
                  <c:v>0</c:v>
                </c:pt>
                <c:pt idx="83">
                  <c:v>7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35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11</c:v>
                </c:pt>
                <c:pt idx="97">
                  <c:v>0</c:v>
                </c:pt>
                <c:pt idx="98">
                  <c:v>0</c:v>
                </c:pt>
                <c:pt idx="99">
                  <c:v>32</c:v>
                </c:pt>
                <c:pt idx="100">
                  <c:v>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12</c:v>
                </c:pt>
                <c:pt idx="109">
                  <c:v>24</c:v>
                </c:pt>
                <c:pt idx="110">
                  <c:v>9</c:v>
                </c:pt>
                <c:pt idx="111">
                  <c:v>11</c:v>
                </c:pt>
                <c:pt idx="112">
                  <c:v>29</c:v>
                </c:pt>
                <c:pt idx="113">
                  <c:v>0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8</c:v>
                </c:pt>
                <c:pt idx="129">
                  <c:v>0</c:v>
                </c:pt>
                <c:pt idx="130">
                  <c:v>22</c:v>
                </c:pt>
                <c:pt idx="131">
                  <c:v>29</c:v>
                </c:pt>
                <c:pt idx="132">
                  <c:v>10</c:v>
                </c:pt>
                <c:pt idx="133">
                  <c:v>16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12</c:v>
                </c:pt>
                <c:pt idx="139">
                  <c:v>9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8</c:v>
                </c:pt>
                <c:pt idx="145">
                  <c:v>0</c:v>
                </c:pt>
                <c:pt idx="146">
                  <c:v>38</c:v>
                </c:pt>
                <c:pt idx="147">
                  <c:v>0</c:v>
                </c:pt>
                <c:pt idx="148">
                  <c:v>21</c:v>
                </c:pt>
                <c:pt idx="149">
                  <c:v>35</c:v>
                </c:pt>
                <c:pt idx="150">
                  <c:v>0</c:v>
                </c:pt>
                <c:pt idx="151">
                  <c:v>7</c:v>
                </c:pt>
                <c:pt idx="152">
                  <c:v>0</c:v>
                </c:pt>
                <c:pt idx="153">
                  <c:v>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18</c:v>
                </c:pt>
                <c:pt idx="159">
                  <c:v>43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20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7</c:v>
                </c:pt>
                <c:pt idx="185">
                  <c:v>11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21</c:v>
                </c:pt>
                <c:pt idx="191">
                  <c:v>0</c:v>
                </c:pt>
                <c:pt idx="192">
                  <c:v>37</c:v>
                </c:pt>
                <c:pt idx="193">
                  <c:v>6</c:v>
                </c:pt>
                <c:pt idx="194">
                  <c:v>7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9</c:v>
                </c:pt>
                <c:pt idx="216">
                  <c:v>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40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16</c:v>
                </c:pt>
                <c:pt idx="230">
                  <c:v>11</c:v>
                </c:pt>
                <c:pt idx="231">
                  <c:v>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</c:v>
                </c:pt>
                <c:pt idx="244">
                  <c:v>42</c:v>
                </c:pt>
                <c:pt idx="245">
                  <c:v>16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44</c:v>
                </c:pt>
                <c:pt idx="255">
                  <c:v>0</c:v>
                </c:pt>
                <c:pt idx="256">
                  <c:v>2</c:v>
                </c:pt>
                <c:pt idx="257">
                  <c:v>52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22</c:v>
                </c:pt>
                <c:pt idx="264">
                  <c:v>0</c:v>
                </c:pt>
                <c:pt idx="265">
                  <c:v>12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40</c:v>
                </c:pt>
                <c:pt idx="277">
                  <c:v>0</c:v>
                </c:pt>
                <c:pt idx="278">
                  <c:v>35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0</c:v>
                </c:pt>
                <c:pt idx="283">
                  <c:v>0</c:v>
                </c:pt>
                <c:pt idx="284">
                  <c:v>11</c:v>
                </c:pt>
                <c:pt idx="285">
                  <c:v>0</c:v>
                </c:pt>
                <c:pt idx="286">
                  <c:v>29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9</c:v>
                </c:pt>
                <c:pt idx="294">
                  <c:v>9</c:v>
                </c:pt>
                <c:pt idx="295">
                  <c:v>7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7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36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7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9</c:v>
                </c:pt>
                <c:pt idx="319">
                  <c:v>0</c:v>
                </c:pt>
                <c:pt idx="320">
                  <c:v>25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42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7</c:v>
                </c:pt>
                <c:pt idx="355">
                  <c:v>56</c:v>
                </c:pt>
                <c:pt idx="356">
                  <c:v>7</c:v>
                </c:pt>
                <c:pt idx="357">
                  <c:v>0</c:v>
                </c:pt>
                <c:pt idx="358">
                  <c:v>11</c:v>
                </c:pt>
                <c:pt idx="359">
                  <c:v>30</c:v>
                </c:pt>
                <c:pt idx="360">
                  <c:v>0</c:v>
                </c:pt>
                <c:pt idx="361">
                  <c:v>8</c:v>
                </c:pt>
                <c:pt idx="362">
                  <c:v>7</c:v>
                </c:pt>
                <c:pt idx="363">
                  <c:v>32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48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18</c:v>
                </c:pt>
                <c:pt idx="20">
                  <c:v>29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17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18</c:v>
                </c:pt>
                <c:pt idx="34">
                  <c:v>33</c:v>
                </c:pt>
                <c:pt idx="35">
                  <c:v>0</c:v>
                </c:pt>
                <c:pt idx="36">
                  <c:v>0</c:v>
                </c:pt>
                <c:pt idx="37">
                  <c:v>31</c:v>
                </c:pt>
                <c:pt idx="38">
                  <c:v>0</c:v>
                </c:pt>
                <c:pt idx="39">
                  <c:v>26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28</c:v>
                </c:pt>
                <c:pt idx="53">
                  <c:v>13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18</c:v>
                </c:pt>
                <c:pt idx="60">
                  <c:v>42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17</c:v>
                </c:pt>
                <c:pt idx="65">
                  <c:v>0</c:v>
                </c:pt>
                <c:pt idx="66">
                  <c:v>0</c:v>
                </c:pt>
                <c:pt idx="67">
                  <c:v>18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34</c:v>
                </c:pt>
                <c:pt idx="73">
                  <c:v>0</c:v>
                </c:pt>
                <c:pt idx="74">
                  <c:v>0</c:v>
                </c:pt>
                <c:pt idx="75">
                  <c:v>24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21</c:v>
                </c:pt>
                <c:pt idx="81">
                  <c:v>0</c:v>
                </c:pt>
                <c:pt idx="82">
                  <c:v>11</c:v>
                </c:pt>
                <c:pt idx="83">
                  <c:v>46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18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24</c:v>
                </c:pt>
                <c:pt idx="98">
                  <c:v>0</c:v>
                </c:pt>
                <c:pt idx="99">
                  <c:v>0</c:v>
                </c:pt>
                <c:pt idx="100">
                  <c:v>17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31</c:v>
                </c:pt>
                <c:pt idx="105">
                  <c:v>0</c:v>
                </c:pt>
                <c:pt idx="106">
                  <c:v>0</c:v>
                </c:pt>
                <c:pt idx="107">
                  <c:v>22</c:v>
                </c:pt>
                <c:pt idx="108">
                  <c:v>28</c:v>
                </c:pt>
                <c:pt idx="109">
                  <c:v>1</c:v>
                </c:pt>
                <c:pt idx="110">
                  <c:v>28</c:v>
                </c:pt>
                <c:pt idx="111">
                  <c:v>26</c:v>
                </c:pt>
                <c:pt idx="112">
                  <c:v>0</c:v>
                </c:pt>
                <c:pt idx="113">
                  <c:v>26</c:v>
                </c:pt>
                <c:pt idx="114">
                  <c:v>28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28</c:v>
                </c:pt>
                <c:pt idx="125">
                  <c:v>0</c:v>
                </c:pt>
                <c:pt idx="126">
                  <c:v>11</c:v>
                </c:pt>
                <c:pt idx="127">
                  <c:v>28</c:v>
                </c:pt>
                <c:pt idx="128">
                  <c:v>22</c:v>
                </c:pt>
                <c:pt idx="129">
                  <c:v>0</c:v>
                </c:pt>
                <c:pt idx="130">
                  <c:v>0</c:v>
                </c:pt>
                <c:pt idx="131">
                  <c:v>18</c:v>
                </c:pt>
                <c:pt idx="132">
                  <c:v>14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18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33</c:v>
                </c:pt>
                <c:pt idx="143">
                  <c:v>15</c:v>
                </c:pt>
                <c:pt idx="144">
                  <c:v>24</c:v>
                </c:pt>
                <c:pt idx="145">
                  <c:v>34</c:v>
                </c:pt>
                <c:pt idx="146">
                  <c:v>0</c:v>
                </c:pt>
                <c:pt idx="147">
                  <c:v>28</c:v>
                </c:pt>
                <c:pt idx="148">
                  <c:v>17</c:v>
                </c:pt>
                <c:pt idx="149">
                  <c:v>26</c:v>
                </c:pt>
                <c:pt idx="150">
                  <c:v>4</c:v>
                </c:pt>
                <c:pt idx="151">
                  <c:v>31</c:v>
                </c:pt>
                <c:pt idx="152">
                  <c:v>26</c:v>
                </c:pt>
                <c:pt idx="153">
                  <c:v>22</c:v>
                </c:pt>
                <c:pt idx="154">
                  <c:v>17</c:v>
                </c:pt>
                <c:pt idx="155">
                  <c:v>26</c:v>
                </c:pt>
                <c:pt idx="156">
                  <c:v>18</c:v>
                </c:pt>
                <c:pt idx="157">
                  <c:v>28</c:v>
                </c:pt>
                <c:pt idx="158">
                  <c:v>28</c:v>
                </c:pt>
                <c:pt idx="159">
                  <c:v>28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28</c:v>
                </c:pt>
                <c:pt idx="171">
                  <c:v>18</c:v>
                </c:pt>
                <c:pt idx="172">
                  <c:v>0</c:v>
                </c:pt>
                <c:pt idx="173">
                  <c:v>17</c:v>
                </c:pt>
                <c:pt idx="174">
                  <c:v>33</c:v>
                </c:pt>
                <c:pt idx="175">
                  <c:v>0</c:v>
                </c:pt>
                <c:pt idx="176">
                  <c:v>0</c:v>
                </c:pt>
                <c:pt idx="177">
                  <c:v>18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17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17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18</c:v>
                </c:pt>
                <c:pt idx="227">
                  <c:v>0</c:v>
                </c:pt>
                <c:pt idx="228">
                  <c:v>30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34</c:v>
                </c:pt>
                <c:pt idx="235">
                  <c:v>22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19</c:v>
                </c:pt>
                <c:pt idx="244">
                  <c:v>32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50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</c:v>
                </c:pt>
                <c:pt idx="264">
                  <c:v>0</c:v>
                </c:pt>
                <c:pt idx="265">
                  <c:v>5</c:v>
                </c:pt>
                <c:pt idx="266">
                  <c:v>0</c:v>
                </c:pt>
                <c:pt idx="267">
                  <c:v>0</c:v>
                </c:pt>
                <c:pt idx="268">
                  <c:v>16</c:v>
                </c:pt>
                <c:pt idx="269">
                  <c:v>0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17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18</c:v>
                </c:pt>
                <c:pt idx="283">
                  <c:v>0</c:v>
                </c:pt>
                <c:pt idx="284">
                  <c:v>4</c:v>
                </c:pt>
                <c:pt idx="285">
                  <c:v>0</c:v>
                </c:pt>
                <c:pt idx="286">
                  <c:v>20</c:v>
                </c:pt>
                <c:pt idx="287">
                  <c:v>18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18</c:v>
                </c:pt>
                <c:pt idx="293">
                  <c:v>0</c:v>
                </c:pt>
                <c:pt idx="294">
                  <c:v>0</c:v>
                </c:pt>
                <c:pt idx="295">
                  <c:v>38</c:v>
                </c:pt>
                <c:pt idx="296">
                  <c:v>0</c:v>
                </c:pt>
                <c:pt idx="297">
                  <c:v>0</c:v>
                </c:pt>
                <c:pt idx="298">
                  <c:v>28</c:v>
                </c:pt>
                <c:pt idx="299">
                  <c:v>0</c:v>
                </c:pt>
                <c:pt idx="300">
                  <c:v>39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18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30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34</c:v>
                </c:pt>
                <c:pt idx="320">
                  <c:v>17</c:v>
                </c:pt>
                <c:pt idx="321">
                  <c:v>0</c:v>
                </c:pt>
                <c:pt idx="322">
                  <c:v>0</c:v>
                </c:pt>
                <c:pt idx="323">
                  <c:v>28</c:v>
                </c:pt>
                <c:pt idx="324">
                  <c:v>0</c:v>
                </c:pt>
                <c:pt idx="325">
                  <c:v>32</c:v>
                </c:pt>
                <c:pt idx="326">
                  <c:v>0</c:v>
                </c:pt>
                <c:pt idx="327">
                  <c:v>17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28</c:v>
                </c:pt>
                <c:pt idx="333">
                  <c:v>13</c:v>
                </c:pt>
                <c:pt idx="334">
                  <c:v>36</c:v>
                </c:pt>
                <c:pt idx="335">
                  <c:v>28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34</c:v>
                </c:pt>
                <c:pt idx="340">
                  <c:v>23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35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0</c:v>
                </c:pt>
                <c:pt idx="355">
                  <c:v>23</c:v>
                </c:pt>
                <c:pt idx="356">
                  <c:v>27</c:v>
                </c:pt>
                <c:pt idx="357">
                  <c:v>0</c:v>
                </c:pt>
                <c:pt idx="358">
                  <c:v>18</c:v>
                </c:pt>
                <c:pt idx="359">
                  <c:v>18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14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3.15</c:v>
                </c:pt>
                <c:pt idx="4">
                  <c:v>0.45200000000000001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14.78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12.6</c:v>
                </c:pt>
                <c:pt idx="54">
                  <c:v>0</c:v>
                </c:pt>
                <c:pt idx="55">
                  <c:v>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0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18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0.32400000000000001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1.61</c:v>
                </c:pt>
                <c:pt idx="97">
                  <c:v>0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1.28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0</c:v>
                </c:pt>
                <c:pt idx="114">
                  <c:v>4.0650000000000004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1.99</c:v>
                </c:pt>
                <c:pt idx="129">
                  <c:v>0</c:v>
                </c:pt>
                <c:pt idx="130">
                  <c:v>6.48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1.2250000000000001</c:v>
                </c:pt>
                <c:pt idx="145">
                  <c:v>0</c:v>
                </c:pt>
                <c:pt idx="146">
                  <c:v>4.41</c:v>
                </c:pt>
                <c:pt idx="147">
                  <c:v>0</c:v>
                </c:pt>
                <c:pt idx="148">
                  <c:v>11528.1299</c:v>
                </c:pt>
                <c:pt idx="149">
                  <c:v>5512.1499000000003</c:v>
                </c:pt>
                <c:pt idx="150">
                  <c:v>0</c:v>
                </c:pt>
                <c:pt idx="151">
                  <c:v>6814.52</c:v>
                </c:pt>
                <c:pt idx="152">
                  <c:v>0</c:v>
                </c:pt>
                <c:pt idx="153">
                  <c:v>5414.75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479.48</c:v>
                </c:pt>
                <c:pt idx="159">
                  <c:v>5047.1602000000003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0.4</c:v>
                </c:pt>
                <c:pt idx="175">
                  <c:v>0</c:v>
                </c:pt>
                <c:pt idx="176">
                  <c:v>0</c:v>
                </c:pt>
                <c:pt idx="177">
                  <c:v>3107.27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4.5999999999999996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6.04</c:v>
                </c:pt>
                <c:pt idx="191">
                  <c:v>0</c:v>
                </c:pt>
                <c:pt idx="192">
                  <c:v>2.48</c:v>
                </c:pt>
                <c:pt idx="193">
                  <c:v>1.2749999999999999</c:v>
                </c:pt>
                <c:pt idx="194">
                  <c:v>3.1349999999999998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0.33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1.1619999999999999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21.15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2.75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32.4</c:v>
                </c:pt>
                <c:pt idx="255">
                  <c:v>0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36.4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0.93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0</c:v>
                </c:pt>
                <c:pt idx="283">
                  <c:v>0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0.84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0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15.5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6.94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0</c:v>
                </c:pt>
                <c:pt idx="320">
                  <c:v>1.76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0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1.26</c:v>
                </c:pt>
                <c:pt idx="355">
                  <c:v>2.9184999999999999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0.76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0.45400000000000001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2.84</c:v>
                </c:pt>
                <c:pt idx="4">
                  <c:v>0</c:v>
                </c:pt>
                <c:pt idx="5">
                  <c:v>0</c:v>
                </c:pt>
                <c:pt idx="6">
                  <c:v>7.3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13.16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17.5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1.3340000000000001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3.9590000000000001</c:v>
                </c:pt>
                <c:pt idx="128">
                  <c:v>2.06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3.67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1.22</c:v>
                </c:pt>
                <c:pt idx="145">
                  <c:v>0.41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9135.2099999999991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5730.71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0.45500000000000002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4.07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0.31900000000000001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0.50800000000000001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0.73399999999999999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34.6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12.16</c:v>
                </c:pt>
                <c:pt idx="293">
                  <c:v>0</c:v>
                </c:pt>
                <c:pt idx="294">
                  <c:v>6.6</c:v>
                </c:pt>
                <c:pt idx="295">
                  <c:v>3.73</c:v>
                </c:pt>
                <c:pt idx="296">
                  <c:v>0</c:v>
                </c:pt>
                <c:pt idx="297">
                  <c:v>0</c:v>
                </c:pt>
                <c:pt idx="298">
                  <c:v>8.2859999999999996</c:v>
                </c:pt>
                <c:pt idx="299">
                  <c:v>0</c:v>
                </c:pt>
                <c:pt idx="300">
                  <c:v>8.4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0.39600000000000002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7.7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3.09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3.056</v>
      </c>
      <c r="C4" s="91">
        <f t="shared" ref="C4:C30" si="0">((B4-K4)/K4)*100</f>
        <v>-14.63687150837989</v>
      </c>
      <c r="D4" s="51" t="str">
        <f>ALL!D16</f>
        <v>N/A</v>
      </c>
      <c r="E4" s="51">
        <f>ALL!E16</f>
        <v>29</v>
      </c>
      <c r="F4" s="71" t="str">
        <f>ALL!F16</f>
        <v>N/A</v>
      </c>
      <c r="G4" s="71">
        <f>ALL!G16</f>
        <v>3.9990000000000001</v>
      </c>
      <c r="H4" s="52">
        <f>ALL!C16</f>
        <v>3.29</v>
      </c>
      <c r="I4" s="53" t="str">
        <f t="shared" ref="I4:I30" si="1">IF(B4&gt;H4,"Long","Short")</f>
        <v>Short</v>
      </c>
      <c r="J4" s="87">
        <f t="shared" ref="J4:J30" si="2">((B4-H4)/H4)*100</f>
        <v>-7.1124620060790278</v>
      </c>
      <c r="K4" s="117">
        <v>3.58</v>
      </c>
      <c r="L4" s="90">
        <f>C34/100</f>
        <v>-5.1997370966686447E-2</v>
      </c>
      <c r="M4" s="17"/>
      <c r="N4" s="83">
        <f>C36/100</f>
        <v>-4.5477737597828326E-2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-14.63687150837989</v>
      </c>
      <c r="S4" s="25">
        <f t="shared" ref="S4:S30" si="6">B4*P4</f>
        <v>3161.8502793296093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16.37</v>
      </c>
      <c r="C5" s="84">
        <f t="shared" si="0"/>
        <v>-2.9062870699881285</v>
      </c>
      <c r="D5" s="26" t="str">
        <f>ALL!D251</f>
        <v>N/A</v>
      </c>
      <c r="E5" s="26" t="str">
        <f>ALL!E251</f>
        <v>N/A</v>
      </c>
      <c r="F5" s="72" t="str">
        <f>ALL!F251</f>
        <v>N/A</v>
      </c>
      <c r="G5" s="72" t="str">
        <f>ALL!G251</f>
        <v>N/A</v>
      </c>
      <c r="H5" s="27">
        <f>ALL!C251</f>
        <v>17.579999999999998</v>
      </c>
      <c r="I5" s="54" t="str">
        <f t="shared" si="1"/>
        <v>Short</v>
      </c>
      <c r="J5" s="88">
        <f t="shared" si="2"/>
        <v>-6.8828213879408269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-2.9062870699881285</v>
      </c>
      <c r="S5" s="29">
        <f t="shared" si="6"/>
        <v>3596.3511269276396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32.979999999999997</v>
      </c>
      <c r="C6" s="92">
        <f t="shared" si="0"/>
        <v>-24.703196347031966</v>
      </c>
      <c r="D6" s="30">
        <f>ALL!D232</f>
        <v>12</v>
      </c>
      <c r="E6" s="30">
        <f>ALL!E232</f>
        <v>5</v>
      </c>
      <c r="F6" s="73">
        <f>ALL!F232</f>
        <v>36.4</v>
      </c>
      <c r="G6" s="73">
        <f>ALL!G232</f>
        <v>34.6</v>
      </c>
      <c r="H6" s="27">
        <f>ALL!C232</f>
        <v>36.4</v>
      </c>
      <c r="I6" s="54" t="str">
        <f t="shared" si="1"/>
        <v>Short</v>
      </c>
      <c r="J6" s="89">
        <f t="shared" si="2"/>
        <v>-9.3956043956044013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-24.703196347031966</v>
      </c>
      <c r="S6" s="25">
        <f t="shared" si="6"/>
        <v>2788.9936073059357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1.72</v>
      </c>
      <c r="C7" s="84">
        <f t="shared" si="0"/>
        <v>-18.867924528301891</v>
      </c>
      <c r="D7" s="26" t="str">
        <f>ALL!D99</f>
        <v>N/A</v>
      </c>
      <c r="E7" s="26">
        <f>ALL!E99</f>
        <v>26</v>
      </c>
      <c r="F7" s="72" t="str">
        <f>ALL!F99</f>
        <v>N/A</v>
      </c>
      <c r="G7" s="72">
        <f>ALL!G99</f>
        <v>1.9</v>
      </c>
      <c r="H7" s="27">
        <f>ALL!C99</f>
        <v>1.8</v>
      </c>
      <c r="I7" s="54" t="str">
        <f t="shared" si="1"/>
        <v>Short</v>
      </c>
      <c r="J7" s="88">
        <f t="shared" si="2"/>
        <v>-4.4444444444444482</v>
      </c>
      <c r="K7" s="118">
        <v>2.12</v>
      </c>
      <c r="L7" s="18"/>
      <c r="M7" s="34">
        <f>-N4+L4</f>
        <v>-6.5196333688581215E-3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-18.867924528301891</v>
      </c>
      <c r="S7" s="29">
        <f t="shared" si="6"/>
        <v>3005.132075471698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9.6</v>
      </c>
      <c r="C8" s="92">
        <f t="shared" si="0"/>
        <v>14.832535885167466</v>
      </c>
      <c r="D8" s="30">
        <f>ALL!D96</f>
        <v>9</v>
      </c>
      <c r="E8" s="30">
        <f>ALL!E96</f>
        <v>28</v>
      </c>
      <c r="F8" s="73">
        <f>ALL!F96</f>
        <v>9.5</v>
      </c>
      <c r="G8" s="73">
        <f>ALL!G96</f>
        <v>9.0250000000000004</v>
      </c>
      <c r="H8" s="27">
        <f>ALL!C96</f>
        <v>9.1549999999999994</v>
      </c>
      <c r="I8" s="54" t="str">
        <f t="shared" si="1"/>
        <v>Long</v>
      </c>
      <c r="J8" s="89">
        <f t="shared" si="2"/>
        <v>4.8607318405243074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14.832535885167466</v>
      </c>
      <c r="S8" s="25">
        <f t="shared" si="6"/>
        <v>4253.3971291866028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6.93</v>
      </c>
      <c r="C9" s="84">
        <f t="shared" si="0"/>
        <v>-20.800000000000004</v>
      </c>
      <c r="D9" s="26">
        <f>ALL!D260</f>
        <v>7</v>
      </c>
      <c r="E9" s="26">
        <f>ALL!E260</f>
        <v>39</v>
      </c>
      <c r="F9" s="72">
        <f>ALL!F260</f>
        <v>7.39</v>
      </c>
      <c r="G9" s="72">
        <f>ALL!G260</f>
        <v>8.4</v>
      </c>
      <c r="H9" s="27">
        <f>ALL!C260</f>
        <v>6.88</v>
      </c>
      <c r="I9" s="54" t="str">
        <f t="shared" si="1"/>
        <v>Long</v>
      </c>
      <c r="J9" s="88">
        <f t="shared" si="2"/>
        <v>0.72674418604650903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-20.800000000000004</v>
      </c>
      <c r="S9" s="29">
        <f t="shared" si="6"/>
        <v>2933.5679999999998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6.14</v>
      </c>
      <c r="C10" s="92">
        <f t="shared" si="0"/>
        <v>-13.031161473087819</v>
      </c>
      <c r="D10" s="30">
        <f>ALL!D185</f>
        <v>6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6.07</v>
      </c>
      <c r="I10" s="54" t="str">
        <f t="shared" si="1"/>
        <v>Long</v>
      </c>
      <c r="J10" s="89">
        <f t="shared" si="2"/>
        <v>1.1532125205930708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-13.031161473087819</v>
      </c>
      <c r="S10" s="25">
        <f t="shared" si="6"/>
        <v>3221.325779036827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0.48099999999999998</v>
      </c>
      <c r="C11" s="84">
        <f t="shared" si="0"/>
        <v>-22.41935483870968</v>
      </c>
      <c r="D11" s="26" t="str">
        <f>ALL!D294</f>
        <v>N/A</v>
      </c>
      <c r="E11" s="26">
        <f>ALL!E294</f>
        <v>23</v>
      </c>
      <c r="F11" s="72" t="str">
        <f>ALL!F294</f>
        <v>N/A</v>
      </c>
      <c r="G11" s="72">
        <f>ALL!G294</f>
        <v>0.56799999999999995</v>
      </c>
      <c r="H11" s="27">
        <f>ALL!C294</f>
        <v>0.54200000000000004</v>
      </c>
      <c r="I11" s="54" t="str">
        <f t="shared" si="1"/>
        <v>Short</v>
      </c>
      <c r="J11" s="88">
        <f t="shared" si="2"/>
        <v>-11.25461254612547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-22.41935483870968</v>
      </c>
      <c r="S11" s="29">
        <f t="shared" si="6"/>
        <v>2873.5870967741935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9.9700000000000006</v>
      </c>
      <c r="C12" s="92">
        <f t="shared" si="0"/>
        <v>1.7346938775510197</v>
      </c>
      <c r="D12" s="127" t="str">
        <f>ALL!D342</f>
        <v>N/A</v>
      </c>
      <c r="E12" s="127">
        <f>ALL!E342</f>
        <v>17</v>
      </c>
      <c r="F12" s="73" t="str">
        <f>ALL!F342</f>
        <v>N/A</v>
      </c>
      <c r="G12" s="73">
        <f>ALL!G342</f>
        <v>10.199999999999999</v>
      </c>
      <c r="H12" s="126">
        <f>ALL!C342</f>
        <v>10.78</v>
      </c>
      <c r="I12" s="54" t="str">
        <f t="shared" si="1"/>
        <v>Short</v>
      </c>
      <c r="J12" s="89">
        <f t="shared" si="2"/>
        <v>-7.5139146567717878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1.7346938775510197</v>
      </c>
      <c r="S12" s="25">
        <f t="shared" si="6"/>
        <v>3768.2530612244896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17.5</v>
      </c>
      <c r="C13" s="84">
        <f t="shared" si="0"/>
        <v>-3.8461538461538423</v>
      </c>
      <c r="D13" s="26">
        <f>ALL!D64</f>
        <v>7</v>
      </c>
      <c r="E13" s="26">
        <f>ALL!E64</f>
        <v>0</v>
      </c>
      <c r="F13" s="72">
        <f>ALL!F64</f>
        <v>18</v>
      </c>
      <c r="G13" s="72">
        <f>ALL!G64</f>
        <v>17.5</v>
      </c>
      <c r="H13" s="27">
        <f>ALL!C64</f>
        <v>18.84</v>
      </c>
      <c r="I13" s="54" t="str">
        <f t="shared" si="1"/>
        <v>Short</v>
      </c>
      <c r="J13" s="88">
        <f t="shared" si="2"/>
        <v>-7.1125265392781314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-3.8461538461538423</v>
      </c>
      <c r="S13" s="29">
        <f t="shared" si="6"/>
        <v>3561.5384615384619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2.8</v>
      </c>
      <c r="C14" s="92">
        <f t="shared" si="0"/>
        <v>-19.308357348703179</v>
      </c>
      <c r="D14" s="127" t="str">
        <f>ALL!D344</f>
        <v>N/A</v>
      </c>
      <c r="E14" s="127" t="str">
        <f>ALL!E344</f>
        <v>N/A</v>
      </c>
      <c r="F14" s="73" t="str">
        <f>ALL!F344</f>
        <v>N/A</v>
      </c>
      <c r="G14" s="73" t="str">
        <f>ALL!G344</f>
        <v>N/A</v>
      </c>
      <c r="H14" s="126">
        <f>ALL!C344</f>
        <v>2.98</v>
      </c>
      <c r="I14" s="54" t="str">
        <f t="shared" si="1"/>
        <v>Short</v>
      </c>
      <c r="J14" s="89">
        <f t="shared" si="2"/>
        <v>-6.040268456375844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-19.308357348703179</v>
      </c>
      <c r="S14" s="25">
        <f t="shared" si="6"/>
        <v>2988.8184438040339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5.59</v>
      </c>
      <c r="C15" s="84">
        <f t="shared" si="0"/>
        <v>-11.128775834658191</v>
      </c>
      <c r="D15" s="26">
        <f>ALL!D5159</f>
        <v>0</v>
      </c>
      <c r="E15" s="26">
        <f>ALL!E159</f>
        <v>17</v>
      </c>
      <c r="F15" s="72">
        <f>ALL!F159</f>
        <v>6.04</v>
      </c>
      <c r="G15" s="72">
        <f>ALL!G159</f>
        <v>5.58</v>
      </c>
      <c r="H15" s="27">
        <f>ALL!C159</f>
        <v>5.78</v>
      </c>
      <c r="I15" s="54" t="str">
        <f t="shared" si="1"/>
        <v>Short</v>
      </c>
      <c r="J15" s="88">
        <f t="shared" si="2"/>
        <v>-3.2871972318339169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-11.128775834658191</v>
      </c>
      <c r="S15" s="29">
        <f t="shared" si="6"/>
        <v>3291.7901430842608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3.34</v>
      </c>
      <c r="C16" s="92">
        <f t="shared" si="0"/>
        <v>-11.170212765957444</v>
      </c>
      <c r="D16" s="30">
        <f>ALL!D330</f>
        <v>56</v>
      </c>
      <c r="E16" s="30">
        <f>ALL!E330</f>
        <v>28</v>
      </c>
      <c r="F16" s="73">
        <f>ALL!F330</f>
        <v>4.0650000000000004</v>
      </c>
      <c r="G16" s="73">
        <f>ALL!G330</f>
        <v>4.6849999999999996</v>
      </c>
      <c r="H16" s="27">
        <f>ALL!C330</f>
        <v>3.92</v>
      </c>
      <c r="I16" s="54" t="str">
        <f t="shared" si="1"/>
        <v>Short</v>
      </c>
      <c r="J16" s="89">
        <f t="shared" si="2"/>
        <v>-14.795918367346941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-11.170212765957444</v>
      </c>
      <c r="S16" s="25">
        <f t="shared" si="6"/>
        <v>3290.255319148936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6.7779999999999996</v>
      </c>
      <c r="C17" s="84">
        <f t="shared" si="0"/>
        <v>-0.17673048600884322</v>
      </c>
      <c r="D17" s="26" t="str">
        <f>ALL!D258</f>
        <v>N/A</v>
      </c>
      <c r="E17" s="26">
        <f>ALL!E258</f>
        <v>28</v>
      </c>
      <c r="F17" s="72" t="str">
        <f>ALL!F258</f>
        <v>N/A</v>
      </c>
      <c r="G17" s="72">
        <f>ALL!G258</f>
        <v>8.2859999999999996</v>
      </c>
      <c r="H17" s="27">
        <f>ALL!C258</f>
        <v>7.3</v>
      </c>
      <c r="I17" s="54" t="str">
        <f t="shared" si="1"/>
        <v>Short</v>
      </c>
      <c r="J17" s="88">
        <f t="shared" si="2"/>
        <v>-7.1506849315068521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-0.17673048600884322</v>
      </c>
      <c r="S17" s="29">
        <f t="shared" si="6"/>
        <v>3697.4539027982323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3.52</v>
      </c>
      <c r="C18" s="92">
        <f t="shared" si="0"/>
        <v>-2.4930747922437635</v>
      </c>
      <c r="D18" s="30">
        <f>ALL!D75</f>
        <v>35</v>
      </c>
      <c r="E18" s="30">
        <f>ALL!E75</f>
        <v>18</v>
      </c>
      <c r="F18" s="73">
        <f>ALL!F75</f>
        <v>4</v>
      </c>
      <c r="G18" s="73">
        <f>ALL!G75</f>
        <v>3.67</v>
      </c>
      <c r="H18" s="27">
        <f>ALL!C75</f>
        <v>3.57</v>
      </c>
      <c r="I18" s="54" t="str">
        <f t="shared" si="1"/>
        <v>Short</v>
      </c>
      <c r="J18" s="89">
        <f t="shared" si="2"/>
        <v>-1.4005602240896309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-2.4930747922437635</v>
      </c>
      <c r="S18" s="25">
        <f t="shared" si="6"/>
        <v>3611.6565096952913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20.9</v>
      </c>
      <c r="C19" s="84">
        <f t="shared" si="0"/>
        <v>9.9999999999999929</v>
      </c>
      <c r="D19" s="26">
        <f>ALL!D190</f>
        <v>40</v>
      </c>
      <c r="E19" s="26">
        <f>ALL!E190</f>
        <v>17</v>
      </c>
      <c r="F19" s="72">
        <f>ALL!F190</f>
        <v>21.15</v>
      </c>
      <c r="G19" s="72">
        <f>ALL!G190</f>
        <v>21.8</v>
      </c>
      <c r="H19" s="27">
        <f>ALL!C190</f>
        <v>22.5</v>
      </c>
      <c r="I19" s="54" t="str">
        <f t="shared" si="1"/>
        <v>Short</v>
      </c>
      <c r="J19" s="88">
        <f t="shared" si="2"/>
        <v>-7.1111111111111178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9.9999999999999929</v>
      </c>
      <c r="S19" s="29">
        <f t="shared" si="6"/>
        <v>4074.3999999999996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3.2</v>
      </c>
      <c r="C20" s="92">
        <f t="shared" si="0"/>
        <v>-6.705539358600582</v>
      </c>
      <c r="D20" s="30" t="str">
        <f>ALL!D112</f>
        <v>N/A</v>
      </c>
      <c r="E20" s="30">
        <f>ALL!E112</f>
        <v>28</v>
      </c>
      <c r="F20" s="73" t="str">
        <f>ALL!F112</f>
        <v>N/A</v>
      </c>
      <c r="G20" s="73">
        <f>ALL!G112</f>
        <v>3.9590000000000001</v>
      </c>
      <c r="H20" s="27">
        <f>ALL!C112</f>
        <v>3.49</v>
      </c>
      <c r="I20" s="54" t="str">
        <f t="shared" si="1"/>
        <v>Short</v>
      </c>
      <c r="J20" s="89">
        <f t="shared" si="2"/>
        <v>-8.3094555873925504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-6.705539358600582</v>
      </c>
      <c r="S20" s="25">
        <f t="shared" si="6"/>
        <v>3455.6268221574342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</v>
      </c>
      <c r="C21" s="84">
        <f t="shared" si="0"/>
        <v>-4.5226130653266372</v>
      </c>
      <c r="D21" s="26">
        <f>ALL!D341</f>
        <v>8</v>
      </c>
      <c r="E21" s="26">
        <f>ALL!E341</f>
        <v>22</v>
      </c>
      <c r="F21" s="72">
        <f>ALL!F341</f>
        <v>1.99</v>
      </c>
      <c r="G21" s="72">
        <f>ALL!G341</f>
        <v>2.06</v>
      </c>
      <c r="H21" s="27">
        <f>ALL!C341</f>
        <v>1.86</v>
      </c>
      <c r="I21" s="54" t="str">
        <f t="shared" si="1"/>
        <v>Long</v>
      </c>
      <c r="J21" s="88">
        <f t="shared" si="2"/>
        <v>2.1505376344085918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-4.5226130653266372</v>
      </c>
      <c r="S21" s="29">
        <f t="shared" si="6"/>
        <v>3536.4824120603012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12.06</v>
      </c>
      <c r="C22" s="92">
        <f t="shared" si="0"/>
        <v>1.3445378151260516</v>
      </c>
      <c r="D22" s="30">
        <f>ALL!D49</f>
        <v>42</v>
      </c>
      <c r="E22" s="30">
        <f>ALL!E49</f>
        <v>13</v>
      </c>
      <c r="F22" s="73">
        <f>ALL!F49</f>
        <v>12.6</v>
      </c>
      <c r="G22" s="73">
        <f>ALL!G49</f>
        <v>13.16</v>
      </c>
      <c r="H22" s="27">
        <f>ALL!C49</f>
        <v>13.32</v>
      </c>
      <c r="I22" s="54" t="str">
        <f t="shared" si="1"/>
        <v>Short</v>
      </c>
      <c r="J22" s="89">
        <f t="shared" si="2"/>
        <v>-9.4594594594594579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1.3445378151260516</v>
      </c>
      <c r="S22" s="25">
        <f t="shared" si="6"/>
        <v>3753.801680672269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18.399999999999999</v>
      </c>
      <c r="C23" s="84">
        <f t="shared" si="0"/>
        <v>22.666666666666657</v>
      </c>
      <c r="D23" s="26">
        <f>ALL!D58</f>
        <v>1</v>
      </c>
      <c r="E23" s="26">
        <f>ALL!E58</f>
        <v>17</v>
      </c>
      <c r="F23" s="72">
        <f>ALL!F58</f>
        <v>18.98</v>
      </c>
      <c r="G23" s="72">
        <f>ALL!G58</f>
        <v>19.7</v>
      </c>
      <c r="H23" s="27">
        <f>ALL!C58</f>
        <v>16.7</v>
      </c>
      <c r="I23" s="54" t="str">
        <f t="shared" si="1"/>
        <v>Long</v>
      </c>
      <c r="J23" s="88">
        <f t="shared" si="2"/>
        <v>10.179640718562871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22.666666666666657</v>
      </c>
      <c r="S23" s="29">
        <f t="shared" si="6"/>
        <v>4543.5733333333328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33</v>
      </c>
      <c r="C24" s="92">
        <f t="shared" si="0"/>
        <v>29.81904012588512</v>
      </c>
      <c r="D24" s="30" t="str">
        <f>ALL!D143</f>
        <v>N/A</v>
      </c>
      <c r="E24" s="30">
        <f>ALL!E143</f>
        <v>17</v>
      </c>
      <c r="F24" s="73" t="str">
        <f>ALL!F143</f>
        <v>N/A</v>
      </c>
      <c r="G24" s="73">
        <f>ALL!G143</f>
        <v>32.26</v>
      </c>
      <c r="H24" s="27">
        <f>ALL!C143</f>
        <v>35.4</v>
      </c>
      <c r="I24" s="54" t="str">
        <f t="shared" si="1"/>
        <v>Short</v>
      </c>
      <c r="J24" s="89">
        <f t="shared" si="2"/>
        <v>-6.7796610169491487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29.81904012588512</v>
      </c>
      <c r="S24" s="25">
        <f t="shared" si="6"/>
        <v>4808.4972462627848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12.75</v>
      </c>
      <c r="C25" s="84">
        <f t="shared" si="0"/>
        <v>-1.9230769230769231</v>
      </c>
      <c r="D25" s="26" t="str">
        <f>ALL!D109</f>
        <v>N/A</v>
      </c>
      <c r="E25" s="26">
        <f>ALL!E109</f>
        <v>28</v>
      </c>
      <c r="F25" s="72" t="str">
        <f>ALL!F109</f>
        <v>N/A</v>
      </c>
      <c r="G25" s="72">
        <f>ALL!G109</f>
        <v>14.56</v>
      </c>
      <c r="H25" s="27">
        <f>ALL!C109</f>
        <v>13.49</v>
      </c>
      <c r="I25" s="54" t="str">
        <f t="shared" si="1"/>
        <v>Short</v>
      </c>
      <c r="J25" s="88">
        <f t="shared" si="2"/>
        <v>-5.4855448480355831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-1.9230769230769231</v>
      </c>
      <c r="S25" s="29">
        <f t="shared" si="6"/>
        <v>3632.7692307692305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1.1499999999999999</v>
      </c>
      <c r="C26" s="92">
        <f t="shared" si="0"/>
        <v>18.55670103092783</v>
      </c>
      <c r="D26" s="30" t="str">
        <f>ALL!D195</f>
        <v>N/A</v>
      </c>
      <c r="E26" s="30">
        <f>ALL!E195</f>
        <v>18</v>
      </c>
      <c r="F26" s="73" t="str">
        <f>ALL!F195</f>
        <v>N/A</v>
      </c>
      <c r="G26" s="73">
        <f>ALL!G195</f>
        <v>1.27</v>
      </c>
      <c r="H26" s="27">
        <f>ALL!C195</f>
        <v>1.25</v>
      </c>
      <c r="I26" s="54" t="str">
        <f t="shared" si="1"/>
        <v>Short</v>
      </c>
      <c r="J26" s="89">
        <f t="shared" si="2"/>
        <v>-8.0000000000000071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18.55670103092783</v>
      </c>
      <c r="S26" s="25">
        <f t="shared" si="6"/>
        <v>4391.3402061855668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0,846</v>
      </c>
      <c r="C27" s="84">
        <f t="shared" si="0"/>
        <v>-20.188679245283026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0,948</v>
      </c>
      <c r="I27" s="54" t="str">
        <f t="shared" si="1"/>
        <v>Short</v>
      </c>
      <c r="J27" s="88">
        <f t="shared" si="2"/>
        <v>-10.759493670886075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-20.188679245283026</v>
      </c>
      <c r="S27" s="29">
        <f t="shared" si="6"/>
        <v>2956.2113207547168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3.6</v>
      </c>
      <c r="C28" s="92">
        <f t="shared" si="0"/>
        <v>-10.89108910891089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3.9</v>
      </c>
      <c r="I28" s="54" t="str">
        <f t="shared" si="1"/>
        <v>Short</v>
      </c>
      <c r="J28" s="89">
        <f t="shared" si="2"/>
        <v>-7.692307692307689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-10.89108910891089</v>
      </c>
      <c r="S28" s="25">
        <f t="shared" si="6"/>
        <v>3300.5940594059402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1.19</v>
      </c>
      <c r="C29" s="84">
        <f t="shared" si="0"/>
        <v>-25.810473815461354</v>
      </c>
      <c r="D29" s="128">
        <f>ALL!D345</f>
        <v>4</v>
      </c>
      <c r="E29" s="128">
        <f>ALL!E345</f>
        <v>0</v>
      </c>
      <c r="F29" s="72">
        <f>ALL!F345</f>
        <v>1.4</v>
      </c>
      <c r="G29" s="72">
        <f>ALL!G345</f>
        <v>1.19</v>
      </c>
      <c r="H29" s="126">
        <f>ALL!C345</f>
        <v>1.4</v>
      </c>
      <c r="I29" s="54" t="str">
        <f t="shared" si="1"/>
        <v>Short</v>
      </c>
      <c r="J29" s="88">
        <f t="shared" si="2"/>
        <v>-15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-25.810473815461354</v>
      </c>
      <c r="S29" s="29">
        <f t="shared" si="6"/>
        <v>2747.9800498753116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10.33</v>
      </c>
      <c r="C30" s="92">
        <f t="shared" si="0"/>
        <v>-3.8175046554934839</v>
      </c>
      <c r="D30" s="127" t="str">
        <f>ALL!D343</f>
        <v>N/A</v>
      </c>
      <c r="E30" s="127">
        <f>ALL!E343</f>
        <v>18</v>
      </c>
      <c r="F30" s="73" t="str">
        <f>ALL!F343</f>
        <v>N/A</v>
      </c>
      <c r="G30" s="73">
        <f>ALL!G343</f>
        <v>10.76</v>
      </c>
      <c r="H30" s="126">
        <f>ALL!C343</f>
        <v>11.04</v>
      </c>
      <c r="I30" s="124" t="str">
        <f t="shared" si="1"/>
        <v>Short</v>
      </c>
      <c r="J30" s="89">
        <f t="shared" si="2"/>
        <v>-6.4311594202898474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-3.8175046554934839</v>
      </c>
      <c r="S30" s="25">
        <f t="shared" si="6"/>
        <v>3562.5996275605216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-5.1997370966686445</v>
      </c>
      <c r="S31" s="76">
        <f>SUM(S4:S30)</f>
        <v>94807.84692436365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-140.3929016100534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-5.1997370966686445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2024.37</v>
      </c>
      <c r="C36" s="5">
        <f>((B36-K36)/K36)*100</f>
        <v>-4.5477737597828325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5128.1899000000003</v>
      </c>
      <c r="C37" s="5">
        <f>((B37-K37)/K37)*100</f>
        <v>-4.2145566031316504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2200.5801000000001</v>
      </c>
      <c r="C38" s="5">
        <f>((B38-K38)/K38)*100</f>
        <v>-5.0151676687802347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2536.5700999999999</v>
      </c>
      <c r="C39" s="5">
        <f>((B39-K39)/K39)*100</f>
        <v>-9.9347738424009044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4.6399999999999997</v>
      </c>
      <c r="C4" s="56">
        <f t="shared" ref="C4:C23" si="0">((B4-K4)/K4)*100</f>
        <v>737.54512635379047</v>
      </c>
      <c r="D4" s="55" t="str">
        <f>ALL!D5</f>
        <v>N/A</v>
      </c>
      <c r="E4" s="55">
        <f>ALL!E5</f>
        <v>48</v>
      </c>
      <c r="F4" s="55" t="str">
        <f>ALL!F5</f>
        <v>N/A</v>
      </c>
      <c r="G4" s="55">
        <f>ALL!G5</f>
        <v>6</v>
      </c>
      <c r="H4" s="55">
        <f>ALL!C5</f>
        <v>5.0999999999999996</v>
      </c>
      <c r="I4" s="55" t="str">
        <f t="shared" ref="I4:I23" si="1">IF(B4&gt;H4,"Long","Short")</f>
        <v>Short</v>
      </c>
      <c r="J4" s="56">
        <f t="shared" ref="J4:J23" si="2">((B4-H4)/H4)*100</f>
        <v>-9.0196078431372548</v>
      </c>
      <c r="K4" s="57">
        <v>0.55400000000000005</v>
      </c>
      <c r="L4" s="50"/>
      <c r="M4" s="45">
        <f>C27/100</f>
        <v>1400.9092090178449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3.2</v>
      </c>
      <c r="C5" s="59">
        <f t="shared" si="0"/>
        <v>298.00995024875618</v>
      </c>
      <c r="D5" s="58" t="str">
        <f>ALL!D112</f>
        <v>N/A</v>
      </c>
      <c r="E5" s="58">
        <f>ALL!E112</f>
        <v>28</v>
      </c>
      <c r="F5" s="58" t="str">
        <f>ALL!F112</f>
        <v>N/A</v>
      </c>
      <c r="G5" s="58">
        <f>ALL!G112</f>
        <v>3.9590000000000001</v>
      </c>
      <c r="H5" s="58">
        <f>ALL!C112</f>
        <v>3.49</v>
      </c>
      <c r="I5" s="60" t="str">
        <f t="shared" si="1"/>
        <v>Short</v>
      </c>
      <c r="J5" s="61">
        <f t="shared" si="2"/>
        <v>-8.3094555873925504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11.66</v>
      </c>
      <c r="C7" s="59">
        <f t="shared" si="0"/>
        <v>2550</v>
      </c>
      <c r="D7" s="58">
        <f>ALL!D39</f>
        <v>30</v>
      </c>
      <c r="E7" s="58">
        <f>ALL!E29</f>
        <v>26</v>
      </c>
      <c r="F7" s="58">
        <f>ALL!F29</f>
        <v>14.78</v>
      </c>
      <c r="G7" s="58">
        <f>ALL!G29</f>
        <v>14.2</v>
      </c>
      <c r="H7" s="58">
        <f>ALL!C29</f>
        <v>12.28</v>
      </c>
      <c r="I7" s="60" t="str">
        <f t="shared" si="1"/>
        <v>Short</v>
      </c>
      <c r="J7" s="61">
        <f t="shared" si="2"/>
        <v>-5.0488599348534144</v>
      </c>
      <c r="K7" s="62">
        <v>0.44</v>
      </c>
      <c r="L7" s="50"/>
      <c r="M7" s="143">
        <f>-N4+M4</f>
        <v>1401.9088410592885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18.399999999999999</v>
      </c>
      <c r="C8" s="63">
        <f t="shared" si="0"/>
        <v>3773.6842105263149</v>
      </c>
      <c r="D8" s="60">
        <f>ALL!D58</f>
        <v>1</v>
      </c>
      <c r="E8" s="60">
        <f>ALL!E58</f>
        <v>17</v>
      </c>
      <c r="F8" s="60">
        <f>ALL!F58</f>
        <v>18.98</v>
      </c>
      <c r="G8" s="60">
        <f>ALL!G58</f>
        <v>19.7</v>
      </c>
      <c r="H8" s="60">
        <f>ALL!C58</f>
        <v>16.7</v>
      </c>
      <c r="I8" s="60" t="str">
        <f t="shared" si="1"/>
        <v>Long</v>
      </c>
      <c r="J8" s="64">
        <f t="shared" si="2"/>
        <v>10.179640718562871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17.5</v>
      </c>
      <c r="C9" s="59">
        <f t="shared" si="0"/>
        <v>1267.1874999999998</v>
      </c>
      <c r="D9" s="58">
        <f>ALL!D64</f>
        <v>7</v>
      </c>
      <c r="E9" s="58">
        <f>ALL!E64</f>
        <v>0</v>
      </c>
      <c r="F9" s="58">
        <f>ALL!F64</f>
        <v>18</v>
      </c>
      <c r="G9" s="58">
        <f>ALL!G64</f>
        <v>17.5</v>
      </c>
      <c r="H9" s="58">
        <f>ALL!C64</f>
        <v>18.84</v>
      </c>
      <c r="I9" s="60" t="str">
        <f t="shared" si="1"/>
        <v>Short</v>
      </c>
      <c r="J9" s="61">
        <f t="shared" si="2"/>
        <v>-7.1125265392781314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49.18</v>
      </c>
      <c r="C11" s="59">
        <f t="shared" si="0"/>
        <v>4867.6767676767677</v>
      </c>
      <c r="D11" s="58" t="str">
        <f>ALL!D80</f>
        <v>N/A</v>
      </c>
      <c r="E11" s="58">
        <f>ALL!E80</f>
        <v>6</v>
      </c>
      <c r="F11" s="58" t="str">
        <f>ALL!F80</f>
        <v>N/A</v>
      </c>
      <c r="G11" s="58">
        <f>ALL!G80</f>
        <v>51.3</v>
      </c>
      <c r="H11" s="58">
        <f>ALL!C80</f>
        <v>50</v>
      </c>
      <c r="I11" s="60" t="str">
        <f t="shared" si="1"/>
        <v>Short</v>
      </c>
      <c r="J11" s="61">
        <f t="shared" si="2"/>
        <v>-1.6400000000000006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1.29</v>
      </c>
      <c r="C12" s="63">
        <f t="shared" si="0"/>
        <v>36.363636363636374</v>
      </c>
      <c r="D12" s="60">
        <f>ALL!D35</f>
        <v>40</v>
      </c>
      <c r="E12" s="60">
        <f>ALL!E35</f>
        <v>31</v>
      </c>
      <c r="F12" s="60">
        <f>ALL!F35</f>
        <v>1.42</v>
      </c>
      <c r="G12" s="60">
        <f>ALL!G35</f>
        <v>1.3</v>
      </c>
      <c r="H12" s="60">
        <f>ALL!C35</f>
        <v>1.38</v>
      </c>
      <c r="I12" s="60" t="str">
        <f t="shared" si="1"/>
        <v>Short</v>
      </c>
      <c r="J12" s="64">
        <f t="shared" si="2"/>
        <v>-6.5217391304347725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1.23</v>
      </c>
      <c r="C20" s="63">
        <f t="shared" si="0"/>
        <v>1282.0224719101125</v>
      </c>
      <c r="D20" s="60">
        <f>ALL!D94</f>
        <v>12</v>
      </c>
      <c r="E20" s="60">
        <f>ALL!E94</f>
        <v>28</v>
      </c>
      <c r="F20" s="60">
        <f>ALL!F94</f>
        <v>1.28</v>
      </c>
      <c r="G20" s="60">
        <f>ALL!G94</f>
        <v>1.3340000000000001</v>
      </c>
      <c r="H20" s="60">
        <f>ALL!C94</f>
        <v>1.212</v>
      </c>
      <c r="I20" s="60" t="str">
        <f t="shared" si="1"/>
        <v>Long</v>
      </c>
      <c r="J20" s="64">
        <f t="shared" si="2"/>
        <v>1.4851485148514865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6.93</v>
      </c>
      <c r="C23" s="67">
        <f t="shared" si="0"/>
        <v>36.41732283464566</v>
      </c>
      <c r="D23" s="66">
        <f>ALL!D69</f>
        <v>42</v>
      </c>
      <c r="E23" s="66">
        <f>ALL!E69</f>
        <v>21</v>
      </c>
      <c r="F23" s="66">
        <f>ALL!F69</f>
        <v>2.44</v>
      </c>
      <c r="G23" s="66">
        <f>ALL!G69</f>
        <v>2.2599999999999998</v>
      </c>
      <c r="H23" s="66">
        <f>ALL!C69</f>
        <v>2.02</v>
      </c>
      <c r="I23" s="68" t="str">
        <f t="shared" si="1"/>
        <v>Long</v>
      </c>
      <c r="J23" s="69">
        <f t="shared" si="2"/>
        <v>243.06930693069307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2801818.4180356902</v>
      </c>
    </row>
    <row r="27" spans="1:17" ht="13.5" customHeight="1" thickBot="1" x14ac:dyDescent="0.25">
      <c r="A27" s="40" t="s">
        <v>54</v>
      </c>
      <c r="B27" s="41"/>
      <c r="C27" s="42">
        <f>C26/20</f>
        <v>140090.9209017845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27" activePane="bottomLeft" state="frozen"/>
      <selection pane="bottomLeft" activeCell="B347" sqref="B34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46110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4.6399999999999997</v>
      </c>
      <c r="C5">
        <f t="shared" ref="C5:C68" si="1">VLOOKUP($A5,$N$5:$U$375,3,FALSE)</f>
        <v>5.0999999999999996</v>
      </c>
      <c r="D5" t="str">
        <f t="shared" ref="D5:D68" si="2">VLOOKUP($A5,$N$5:$U$375,4,FALSE)</f>
        <v>N/A</v>
      </c>
      <c r="E5">
        <f t="shared" ref="E5:E68" si="3">VLOOKUP($A5,$N$5:$U$375,5,FALSE)</f>
        <v>48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4.6399999999999997</v>
      </c>
      <c r="P5" s="93">
        <v>5.0999999999999996</v>
      </c>
      <c r="Q5" s="93" t="s">
        <v>121</v>
      </c>
      <c r="R5" s="93">
        <v>48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2.84</v>
      </c>
      <c r="C7">
        <f t="shared" si="1"/>
        <v>3.125</v>
      </c>
      <c r="D7">
        <f t="shared" si="2"/>
        <v>7</v>
      </c>
      <c r="E7">
        <f t="shared" si="3"/>
        <v>0</v>
      </c>
      <c r="F7">
        <f t="shared" si="4"/>
        <v>3.15</v>
      </c>
      <c r="G7">
        <f t="shared" si="5"/>
        <v>2.84</v>
      </c>
      <c r="H7" s="104" t="str">
        <f t="shared" si="6"/>
        <v>Short</v>
      </c>
      <c r="N7" s="93" t="s">
        <v>126</v>
      </c>
      <c r="O7" s="93">
        <v>2.84</v>
      </c>
      <c r="P7" s="93">
        <v>3.125</v>
      </c>
      <c r="Q7" s="93">
        <v>7</v>
      </c>
      <c r="R7" s="93">
        <v>0</v>
      </c>
      <c r="S7" s="93">
        <v>3.15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0.44900000000000001</v>
      </c>
      <c r="C8">
        <f t="shared" si="1"/>
        <v>0.43</v>
      </c>
      <c r="D8">
        <f t="shared" si="2"/>
        <v>15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0.44900000000000001</v>
      </c>
      <c r="P8" s="93">
        <v>0.43</v>
      </c>
      <c r="Q8" s="93">
        <v>15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6.65</v>
      </c>
      <c r="P10" s="93">
        <v>6.6</v>
      </c>
      <c r="Q10" s="93">
        <v>12</v>
      </c>
      <c r="R10" s="93">
        <v>19</v>
      </c>
      <c r="S10" s="93">
        <v>7</v>
      </c>
      <c r="T10" s="93">
        <v>7.3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2.79</v>
      </c>
      <c r="P13" s="93">
        <v>2.91</v>
      </c>
      <c r="Q13" s="93">
        <v>42</v>
      </c>
      <c r="R13" s="93">
        <v>17</v>
      </c>
      <c r="S13" s="93">
        <v>2.9849999999999999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3.056</v>
      </c>
      <c r="C16">
        <f t="shared" si="1"/>
        <v>3.29</v>
      </c>
      <c r="D16" t="str">
        <f t="shared" si="2"/>
        <v>N/A</v>
      </c>
      <c r="E16">
        <f t="shared" si="3"/>
        <v>29</v>
      </c>
      <c r="F16" t="str">
        <f t="shared" si="4"/>
        <v>N/A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9.9700000000000006</v>
      </c>
      <c r="P18" s="93">
        <v>10.78</v>
      </c>
      <c r="Q18" s="93" t="s">
        <v>121</v>
      </c>
      <c r="R18" s="93">
        <v>17</v>
      </c>
      <c r="S18" s="93" t="s">
        <v>121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5.22</v>
      </c>
      <c r="C20">
        <f t="shared" si="1"/>
        <v>5.12</v>
      </c>
      <c r="D20">
        <f t="shared" si="2"/>
        <v>12</v>
      </c>
      <c r="E20">
        <f t="shared" si="3"/>
        <v>18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5.22</v>
      </c>
      <c r="P23" s="93">
        <v>5.12</v>
      </c>
      <c r="Q23" s="93">
        <v>12</v>
      </c>
      <c r="R23" s="93">
        <v>18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7.7</v>
      </c>
      <c r="C24">
        <f t="shared" si="1"/>
        <v>8.3000000000000007</v>
      </c>
      <c r="D24" t="str">
        <f t="shared" si="2"/>
        <v>N/A</v>
      </c>
      <c r="E24">
        <f t="shared" si="3"/>
        <v>17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3.056</v>
      </c>
      <c r="P24" s="93">
        <v>3.29</v>
      </c>
      <c r="Q24" s="93" t="s">
        <v>121</v>
      </c>
      <c r="R24" s="93">
        <v>29</v>
      </c>
      <c r="S24" s="93" t="s">
        <v>121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7.7</v>
      </c>
      <c r="P28" s="93">
        <v>8.3000000000000007</v>
      </c>
      <c r="Q28" s="93" t="s">
        <v>121</v>
      </c>
      <c r="R28" s="93">
        <v>17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11.66</v>
      </c>
      <c r="C29">
        <f t="shared" si="1"/>
        <v>12.28</v>
      </c>
      <c r="D29">
        <f t="shared" si="2"/>
        <v>42</v>
      </c>
      <c r="E29">
        <f t="shared" si="3"/>
        <v>26</v>
      </c>
      <c r="F29">
        <f t="shared" si="4"/>
        <v>14.78</v>
      </c>
      <c r="G29">
        <f t="shared" si="5"/>
        <v>14.2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3.75</v>
      </c>
      <c r="C31">
        <f t="shared" si="1"/>
        <v>3.86</v>
      </c>
      <c r="D31">
        <f t="shared" si="2"/>
        <v>36</v>
      </c>
      <c r="E31">
        <f t="shared" si="3"/>
        <v>18</v>
      </c>
      <c r="F31">
        <f t="shared" si="4"/>
        <v>4</v>
      </c>
      <c r="G31">
        <f t="shared" si="5"/>
        <v>3.91</v>
      </c>
      <c r="H31" s="104" t="str">
        <f t="shared" si="6"/>
        <v>Short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7.02</v>
      </c>
      <c r="C32">
        <f t="shared" si="1"/>
        <v>7.28</v>
      </c>
      <c r="D32" t="str">
        <f t="shared" si="2"/>
        <v>N/A</v>
      </c>
      <c r="E32">
        <f t="shared" si="3"/>
        <v>33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11.66</v>
      </c>
      <c r="P33" s="93">
        <v>12.28</v>
      </c>
      <c r="Q33" s="93">
        <v>42</v>
      </c>
      <c r="R33" s="93">
        <v>26</v>
      </c>
      <c r="S33" s="93">
        <v>14.78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1.29</v>
      </c>
      <c r="C35">
        <f t="shared" si="1"/>
        <v>1.38</v>
      </c>
      <c r="D35">
        <f t="shared" si="2"/>
        <v>40</v>
      </c>
      <c r="E35">
        <f t="shared" si="3"/>
        <v>31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3.75</v>
      </c>
      <c r="P37" s="93">
        <v>3.86</v>
      </c>
      <c r="Q37" s="93">
        <v>36</v>
      </c>
      <c r="R37" s="93">
        <v>18</v>
      </c>
      <c r="S37" s="93">
        <v>4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7.02</v>
      </c>
      <c r="P38" s="93">
        <v>7.28</v>
      </c>
      <c r="Q38" s="93" t="s">
        <v>121</v>
      </c>
      <c r="R38" s="93">
        <v>33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15.95</v>
      </c>
      <c r="C39">
        <f t="shared" si="1"/>
        <v>14.65</v>
      </c>
      <c r="D39">
        <f t="shared" si="2"/>
        <v>30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1.29</v>
      </c>
      <c r="P41" s="93">
        <v>1.38</v>
      </c>
      <c r="Q41" s="93">
        <v>40</v>
      </c>
      <c r="R41" s="93">
        <v>31</v>
      </c>
      <c r="S41" s="93">
        <v>1.42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1.5249999999999999</v>
      </c>
      <c r="C42">
        <f t="shared" si="1"/>
        <v>1.68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2394.52</v>
      </c>
      <c r="P43" s="93">
        <v>2587.1498999999999</v>
      </c>
      <c r="Q43" s="93" t="s">
        <v>121</v>
      </c>
      <c r="R43" s="93">
        <v>26</v>
      </c>
      <c r="S43" s="93" t="s">
        <v>121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2235.5300000000002</v>
      </c>
      <c r="P44" s="93">
        <v>2326.46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15.95</v>
      </c>
      <c r="P47" s="93">
        <v>14.65</v>
      </c>
      <c r="Q47" s="93">
        <v>30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7.35</v>
      </c>
      <c r="C48">
        <f t="shared" si="1"/>
        <v>8.1</v>
      </c>
      <c r="D48" t="str">
        <f t="shared" si="2"/>
        <v>N/A</v>
      </c>
      <c r="E48">
        <f t="shared" si="3"/>
        <v>28</v>
      </c>
      <c r="F48" t="str">
        <f t="shared" si="4"/>
        <v>N/A</v>
      </c>
      <c r="G48">
        <f t="shared" si="5"/>
        <v>7.8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12.06</v>
      </c>
      <c r="C49">
        <f t="shared" si="1"/>
        <v>13.32</v>
      </c>
      <c r="D49">
        <f t="shared" si="2"/>
        <v>42</v>
      </c>
      <c r="E49">
        <f t="shared" si="3"/>
        <v>13</v>
      </c>
      <c r="F49">
        <f t="shared" si="4"/>
        <v>12.6</v>
      </c>
      <c r="G49">
        <f t="shared" si="5"/>
        <v>13.16</v>
      </c>
      <c r="H49" s="104" t="str">
        <f t="shared" si="8"/>
        <v>Short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1.5549999999999999</v>
      </c>
      <c r="C50">
        <f t="shared" si="1"/>
        <v>1.585</v>
      </c>
      <c r="D50" t="str">
        <f t="shared" si="2"/>
        <v>N/A</v>
      </c>
      <c r="E50" t="str">
        <f t="shared" si="3"/>
        <v>N/A</v>
      </c>
      <c r="F50" t="str">
        <f t="shared" si="4"/>
        <v>N/A</v>
      </c>
      <c r="G50" t="str">
        <f t="shared" si="5"/>
        <v>N/A</v>
      </c>
      <c r="H50" s="104" t="str">
        <f t="shared" si="8"/>
        <v>Short</v>
      </c>
      <c r="N50" s="93" t="s">
        <v>193</v>
      </c>
      <c r="O50" s="93">
        <v>1.5249999999999999</v>
      </c>
      <c r="P50" s="93">
        <v>1.68</v>
      </c>
      <c r="Q50" s="93" t="s">
        <v>121</v>
      </c>
      <c r="R50" s="93" t="s">
        <v>121</v>
      </c>
      <c r="S50" s="93" t="s">
        <v>121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2.5299999999999998</v>
      </c>
      <c r="C51">
        <f t="shared" si="1"/>
        <v>2.5099999999999998</v>
      </c>
      <c r="D51">
        <f t="shared" si="2"/>
        <v>12</v>
      </c>
      <c r="E51" t="str">
        <f t="shared" si="3"/>
        <v>N/A</v>
      </c>
      <c r="F51">
        <f t="shared" si="4"/>
        <v>2.65</v>
      </c>
      <c r="G51" t="str">
        <f t="shared" si="5"/>
        <v>N/A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2.04</v>
      </c>
      <c r="C55">
        <f t="shared" si="1"/>
        <v>2.08</v>
      </c>
      <c r="D55" t="str">
        <f t="shared" si="2"/>
        <v>N/A</v>
      </c>
      <c r="E55">
        <f t="shared" si="3"/>
        <v>42</v>
      </c>
      <c r="F55" t="str">
        <f t="shared" si="4"/>
        <v>N/A</v>
      </c>
      <c r="G55">
        <f t="shared" si="5"/>
        <v>2.2000000000000002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7.35</v>
      </c>
      <c r="P56" s="93">
        <v>8.1</v>
      </c>
      <c r="Q56" s="93" t="s">
        <v>121</v>
      </c>
      <c r="R56" s="93">
        <v>28</v>
      </c>
      <c r="S56" s="93" t="s">
        <v>121</v>
      </c>
      <c r="T56" s="93">
        <v>7.8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12.06</v>
      </c>
      <c r="P57" s="93">
        <v>13.32</v>
      </c>
      <c r="Q57" s="93">
        <v>42</v>
      </c>
      <c r="R57" s="93">
        <v>13</v>
      </c>
      <c r="S57" s="93">
        <v>12.6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18.399999999999999</v>
      </c>
      <c r="C58">
        <f t="shared" si="1"/>
        <v>16.7</v>
      </c>
      <c r="D58">
        <f t="shared" si="2"/>
        <v>1</v>
      </c>
      <c r="E58">
        <f t="shared" si="3"/>
        <v>17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1.5549999999999999</v>
      </c>
      <c r="P58" s="93">
        <v>1.585</v>
      </c>
      <c r="Q58" s="93" t="s">
        <v>121</v>
      </c>
      <c r="R58" s="93" t="s">
        <v>121</v>
      </c>
      <c r="S58" s="93" t="s">
        <v>121</v>
      </c>
      <c r="T58" s="93" t="s">
        <v>121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6.65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Short</v>
      </c>
      <c r="N59" s="93" t="s">
        <v>209</v>
      </c>
      <c r="O59" s="93">
        <v>2.5299999999999998</v>
      </c>
      <c r="P59" s="93">
        <v>2.5099999999999998</v>
      </c>
      <c r="Q59" s="93">
        <v>12</v>
      </c>
      <c r="R59" s="93" t="s">
        <v>121</v>
      </c>
      <c r="S59" s="93">
        <v>2.65</v>
      </c>
      <c r="T59" s="93" t="s">
        <v>121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5.7</v>
      </c>
      <c r="C60">
        <f t="shared" si="1"/>
        <v>6.05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8.14</v>
      </c>
      <c r="P63" s="93">
        <v>8.7799999999999994</v>
      </c>
      <c r="Q63" s="93" t="s">
        <v>121</v>
      </c>
      <c r="R63" s="93">
        <v>18</v>
      </c>
      <c r="S63" s="93" t="s">
        <v>121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17.5</v>
      </c>
      <c r="C64">
        <f t="shared" si="1"/>
        <v>18.84</v>
      </c>
      <c r="D64">
        <f t="shared" si="2"/>
        <v>7</v>
      </c>
      <c r="E64">
        <f t="shared" si="3"/>
        <v>0</v>
      </c>
      <c r="F64">
        <f t="shared" si="4"/>
        <v>18</v>
      </c>
      <c r="G64">
        <f t="shared" si="5"/>
        <v>17.5</v>
      </c>
      <c r="H64" s="104" t="str">
        <f t="shared" si="8"/>
        <v>Short</v>
      </c>
      <c r="N64" s="93" t="s">
        <v>217</v>
      </c>
      <c r="O64" s="93">
        <v>2.04</v>
      </c>
      <c r="P64" s="93">
        <v>2.08</v>
      </c>
      <c r="Q64" s="93" t="s">
        <v>121</v>
      </c>
      <c r="R64" s="93">
        <v>42</v>
      </c>
      <c r="S64" s="93" t="s">
        <v>121</v>
      </c>
      <c r="T64" s="93">
        <v>2.2000000000000002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0.94699999999999995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18.399999999999999</v>
      </c>
      <c r="P68" s="93">
        <v>16.7</v>
      </c>
      <c r="Q68" s="93">
        <v>1</v>
      </c>
      <c r="R68" s="93">
        <v>17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1.9550000000000001</v>
      </c>
      <c r="C69">
        <f t="shared" ref="C69:C132" si="10">VLOOKUP($A69,$N$5:$U$375,3,FALSE)</f>
        <v>2.02</v>
      </c>
      <c r="D69">
        <f t="shared" ref="D69:D132" si="11">VLOOKUP($A69,$N$5:$U$375,4,FALSE)</f>
        <v>42</v>
      </c>
      <c r="E69">
        <f t="shared" ref="E69:E132" si="12">VLOOKUP($A69,$N$5:$U$375,5,FALSE)</f>
        <v>21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6.65</v>
      </c>
      <c r="P69" s="93">
        <v>6.65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1.19</v>
      </c>
      <c r="P70" s="93">
        <v>1.4</v>
      </c>
      <c r="Q70" s="93">
        <v>4</v>
      </c>
      <c r="R70" s="93">
        <v>0</v>
      </c>
      <c r="S70" s="93">
        <v>1.4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</v>
      </c>
      <c r="C71">
        <f t="shared" si="10"/>
        <v>0.315</v>
      </c>
      <c r="D71">
        <f t="shared" si="11"/>
        <v>7</v>
      </c>
      <c r="E71">
        <f t="shared" si="12"/>
        <v>46</v>
      </c>
      <c r="F71">
        <f t="shared" si="13"/>
        <v>0.32400000000000001</v>
      </c>
      <c r="G71">
        <f t="shared" si="14"/>
        <v>0.34599999999999997</v>
      </c>
      <c r="H71" s="104" t="str">
        <f t="shared" si="15"/>
        <v>Long</v>
      </c>
      <c r="N71" s="93" t="s">
        <v>243</v>
      </c>
      <c r="O71" s="93">
        <v>10.33</v>
      </c>
      <c r="P71" s="93">
        <v>11.04</v>
      </c>
      <c r="Q71" s="93" t="s">
        <v>121</v>
      </c>
      <c r="R71" s="93">
        <v>18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5.7</v>
      </c>
      <c r="P72" s="93">
        <v>6.05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3.52</v>
      </c>
      <c r="C75">
        <f t="shared" si="10"/>
        <v>3.57</v>
      </c>
      <c r="D75">
        <f t="shared" si="11"/>
        <v>35</v>
      </c>
      <c r="E75">
        <f t="shared" si="12"/>
        <v>18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17176.070299999999</v>
      </c>
      <c r="P76" s="93">
        <v>17620.390599999999</v>
      </c>
      <c r="Q76" s="93" t="s">
        <v>121</v>
      </c>
      <c r="R76" s="93">
        <v>34</v>
      </c>
      <c r="S76" s="93" t="s">
        <v>121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17.5</v>
      </c>
      <c r="P78" s="93">
        <v>18.84</v>
      </c>
      <c r="Q78" s="93">
        <v>7</v>
      </c>
      <c r="R78" s="93">
        <v>0</v>
      </c>
      <c r="S78" s="93">
        <v>18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12.25</v>
      </c>
      <c r="P79" s="93">
        <v>12.9</v>
      </c>
      <c r="Q79" s="93" t="s">
        <v>121</v>
      </c>
      <c r="R79" s="93">
        <v>24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49.18</v>
      </c>
      <c r="C80">
        <f t="shared" si="10"/>
        <v>50</v>
      </c>
      <c r="D80" t="str">
        <f t="shared" si="11"/>
        <v>N/A</v>
      </c>
      <c r="E80">
        <f t="shared" si="12"/>
        <v>6</v>
      </c>
      <c r="F80" t="str">
        <f t="shared" si="13"/>
        <v>N/A</v>
      </c>
      <c r="G80">
        <f t="shared" si="14"/>
        <v>51.3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3.4649999999999999</v>
      </c>
      <c r="C83">
        <f t="shared" si="10"/>
        <v>3.88</v>
      </c>
      <c r="D83" t="str">
        <f t="shared" si="11"/>
        <v>N/A</v>
      </c>
      <c r="E83">
        <f t="shared" si="12"/>
        <v>24</v>
      </c>
      <c r="F83" t="str">
        <f t="shared" si="13"/>
        <v>N/A</v>
      </c>
      <c r="G83">
        <f t="shared" si="14"/>
        <v>4.125</v>
      </c>
      <c r="H83" s="104" t="str">
        <f t="shared" si="15"/>
        <v>Short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1.9550000000000001</v>
      </c>
      <c r="P84" s="93">
        <v>2.02</v>
      </c>
      <c r="Q84" s="93">
        <v>42</v>
      </c>
      <c r="R84" s="93">
        <v>21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5.15</v>
      </c>
      <c r="C86">
        <f t="shared" si="10"/>
        <v>5.0999999999999996</v>
      </c>
      <c r="D86">
        <f t="shared" si="11"/>
        <v>7</v>
      </c>
      <c r="E86">
        <f t="shared" si="12"/>
        <v>17</v>
      </c>
      <c r="F86">
        <f t="shared" si="13"/>
        <v>5.6</v>
      </c>
      <c r="G86">
        <f t="shared" si="14"/>
        <v>5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</v>
      </c>
      <c r="P87" s="93">
        <v>0.315</v>
      </c>
      <c r="Q87" s="93">
        <v>7</v>
      </c>
      <c r="R87" s="93">
        <v>46</v>
      </c>
      <c r="S87" s="93">
        <v>0.32400000000000001</v>
      </c>
      <c r="T87" s="93">
        <v>0.34599999999999997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2.19</v>
      </c>
      <c r="C90">
        <f t="shared" si="10"/>
        <v>2.31</v>
      </c>
      <c r="D90" t="str">
        <f t="shared" si="11"/>
        <v>N/A</v>
      </c>
      <c r="E90">
        <f t="shared" si="12"/>
        <v>31</v>
      </c>
      <c r="F90" t="str">
        <f t="shared" si="13"/>
        <v>N/A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3.52</v>
      </c>
      <c r="P92" s="93">
        <v>3.57</v>
      </c>
      <c r="Q92" s="93">
        <v>35</v>
      </c>
      <c r="R92" s="93">
        <v>18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15.1</v>
      </c>
      <c r="C93">
        <f t="shared" si="10"/>
        <v>15.85</v>
      </c>
      <c r="D93" t="str">
        <f t="shared" si="11"/>
        <v>N/A</v>
      </c>
      <c r="E93">
        <f t="shared" si="12"/>
        <v>22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1.23</v>
      </c>
      <c r="C94">
        <f t="shared" si="10"/>
        <v>1.212</v>
      </c>
      <c r="D94">
        <f t="shared" si="11"/>
        <v>12</v>
      </c>
      <c r="E94">
        <f t="shared" si="12"/>
        <v>28</v>
      </c>
      <c r="F94">
        <f t="shared" si="13"/>
        <v>1.28</v>
      </c>
      <c r="G94">
        <f t="shared" si="14"/>
        <v>1.3340000000000001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9.6</v>
      </c>
      <c r="C96">
        <f t="shared" si="10"/>
        <v>9.1549999999999994</v>
      </c>
      <c r="D96">
        <f t="shared" si="11"/>
        <v>9</v>
      </c>
      <c r="E96">
        <f t="shared" si="12"/>
        <v>28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2.1</v>
      </c>
      <c r="C97">
        <f t="shared" si="10"/>
        <v>2.02</v>
      </c>
      <c r="D97">
        <f t="shared" si="11"/>
        <v>11</v>
      </c>
      <c r="E97">
        <f t="shared" si="12"/>
        <v>26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49.18</v>
      </c>
      <c r="P97" s="93">
        <v>50</v>
      </c>
      <c r="Q97" s="93" t="s">
        <v>121</v>
      </c>
      <c r="R97" s="93">
        <v>6</v>
      </c>
      <c r="S97" s="93" t="s">
        <v>121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1.72</v>
      </c>
      <c r="C99">
        <f t="shared" si="10"/>
        <v>1.8</v>
      </c>
      <c r="D99" t="str">
        <f t="shared" si="11"/>
        <v>N/A</v>
      </c>
      <c r="E99">
        <f t="shared" si="12"/>
        <v>26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1.47</v>
      </c>
      <c r="P100" s="93">
        <v>1.716</v>
      </c>
      <c r="Q100" s="93">
        <v>11</v>
      </c>
      <c r="R100" s="93">
        <v>0</v>
      </c>
      <c r="S100" s="93">
        <v>1.61</v>
      </c>
      <c r="T100" s="93">
        <v>1.47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3.4649999999999999</v>
      </c>
      <c r="P101" s="93">
        <v>3.88</v>
      </c>
      <c r="Q101" s="93" t="s">
        <v>121</v>
      </c>
      <c r="R101" s="93">
        <v>24</v>
      </c>
      <c r="S101" s="93" t="s">
        <v>121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5.15</v>
      </c>
      <c r="P104" s="93">
        <v>5.0999999999999996</v>
      </c>
      <c r="Q104" s="93">
        <v>7</v>
      </c>
      <c r="R104" s="93">
        <v>17</v>
      </c>
      <c r="S104" s="93">
        <v>5.6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2.19</v>
      </c>
      <c r="P108" s="93">
        <v>2.31</v>
      </c>
      <c r="Q108" s="93" t="s">
        <v>121</v>
      </c>
      <c r="R108" s="93">
        <v>31</v>
      </c>
      <c r="S108" s="93" t="s">
        <v>121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12.75</v>
      </c>
      <c r="C109">
        <f t="shared" si="10"/>
        <v>13.49</v>
      </c>
      <c r="D109" t="str">
        <f t="shared" si="11"/>
        <v>N/A</v>
      </c>
      <c r="E109">
        <f t="shared" si="12"/>
        <v>28</v>
      </c>
      <c r="F109" t="str">
        <f t="shared" si="13"/>
        <v>N/A</v>
      </c>
      <c r="G109">
        <f t="shared" si="14"/>
        <v>14.56</v>
      </c>
      <c r="H109" s="104" t="str">
        <f t="shared" si="17"/>
        <v>Short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15.1</v>
      </c>
      <c r="P111" s="93">
        <v>15.85</v>
      </c>
      <c r="Q111" s="93" t="s">
        <v>121</v>
      </c>
      <c r="R111" s="93">
        <v>22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3.2</v>
      </c>
      <c r="C112">
        <f t="shared" si="10"/>
        <v>3.49</v>
      </c>
      <c r="D112" t="str">
        <f t="shared" si="11"/>
        <v>N/A</v>
      </c>
      <c r="E112">
        <f t="shared" si="12"/>
        <v>28</v>
      </c>
      <c r="F112" t="str">
        <f t="shared" si="13"/>
        <v>N/A</v>
      </c>
      <c r="G112">
        <f t="shared" si="14"/>
        <v>3.9590000000000001</v>
      </c>
      <c r="H112" s="104" t="str">
        <f t="shared" si="17"/>
        <v>Short</v>
      </c>
      <c r="N112" s="93" t="s">
        <v>292</v>
      </c>
      <c r="O112" s="93">
        <v>1.23</v>
      </c>
      <c r="P112" s="93">
        <v>1.212</v>
      </c>
      <c r="Q112" s="93">
        <v>12</v>
      </c>
      <c r="R112" s="93">
        <v>28</v>
      </c>
      <c r="S112" s="93">
        <v>1.28</v>
      </c>
      <c r="T112" s="93">
        <v>1.3340000000000001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>
        <f t="shared" si="10"/>
        <v>6.9</v>
      </c>
      <c r="D114">
        <f t="shared" si="11"/>
        <v>22</v>
      </c>
      <c r="E114" t="str">
        <f t="shared" si="12"/>
        <v>N/A</v>
      </c>
      <c r="F114">
        <f t="shared" si="13"/>
        <v>6.48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9.6</v>
      </c>
      <c r="P114" s="93">
        <v>9.1549999999999994</v>
      </c>
      <c r="Q114" s="93">
        <v>9</v>
      </c>
      <c r="R114" s="93">
        <v>28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3.76</v>
      </c>
      <c r="C115">
        <f t="shared" si="10"/>
        <v>4.0199999999999996</v>
      </c>
      <c r="D115">
        <f t="shared" si="11"/>
        <v>29</v>
      </c>
      <c r="E115">
        <f t="shared" si="12"/>
        <v>18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2.1</v>
      </c>
      <c r="P115" s="93">
        <v>2.02</v>
      </c>
      <c r="Q115" s="93">
        <v>11</v>
      </c>
      <c r="R115" s="93">
        <v>26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8.8000000000000007</v>
      </c>
      <c r="C117">
        <f t="shared" si="10"/>
        <v>9.56</v>
      </c>
      <c r="D117">
        <f t="shared" si="11"/>
        <v>16</v>
      </c>
      <c r="E117">
        <f t="shared" si="12"/>
        <v>0</v>
      </c>
      <c r="F117">
        <f t="shared" si="13"/>
        <v>8.5500000000000007</v>
      </c>
      <c r="G117">
        <f t="shared" si="14"/>
        <v>8.8000000000000007</v>
      </c>
      <c r="H117" s="104" t="str">
        <f t="shared" si="17"/>
        <v>Short</v>
      </c>
      <c r="N117" s="93" t="s">
        <v>25</v>
      </c>
      <c r="O117" s="93">
        <v>1.72</v>
      </c>
      <c r="P117" s="93">
        <v>1.8</v>
      </c>
      <c r="Q117" s="93" t="s">
        <v>121</v>
      </c>
      <c r="R117" s="93">
        <v>26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3.34</v>
      </c>
      <c r="P118" s="93">
        <v>3.92</v>
      </c>
      <c r="Q118" s="93">
        <v>56</v>
      </c>
      <c r="R118" s="93">
        <v>28</v>
      </c>
      <c r="S118" s="93">
        <v>4.0650000000000004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7.4</v>
      </c>
      <c r="C124">
        <f t="shared" si="10"/>
        <v>7.9</v>
      </c>
      <c r="D124" t="str">
        <f t="shared" si="11"/>
        <v>N/A</v>
      </c>
      <c r="E124">
        <f t="shared" si="12"/>
        <v>33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1.0649999999999999</v>
      </c>
      <c r="C126">
        <f t="shared" si="10"/>
        <v>1.05</v>
      </c>
      <c r="D126">
        <f t="shared" si="11"/>
        <v>8</v>
      </c>
      <c r="E126">
        <f t="shared" si="12"/>
        <v>24</v>
      </c>
      <c r="F126">
        <f t="shared" si="13"/>
        <v>1.2250000000000001</v>
      </c>
      <c r="G126">
        <f t="shared" si="14"/>
        <v>1.22</v>
      </c>
      <c r="H126" s="106" t="str">
        <f t="shared" si="17"/>
        <v>Long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0.32</v>
      </c>
      <c r="C127">
        <f t="shared" si="10"/>
        <v>0.34899999999999998</v>
      </c>
      <c r="D127" t="str">
        <f t="shared" si="11"/>
        <v>N/A</v>
      </c>
      <c r="E127">
        <f t="shared" si="12"/>
        <v>34</v>
      </c>
      <c r="F127" t="str">
        <f t="shared" si="13"/>
        <v>N/A</v>
      </c>
      <c r="G127">
        <f t="shared" si="14"/>
        <v>0.41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4.34</v>
      </c>
      <c r="C128">
        <f t="shared" si="10"/>
        <v>4.26</v>
      </c>
      <c r="D128">
        <f t="shared" si="11"/>
        <v>38</v>
      </c>
      <c r="E128" t="str">
        <f t="shared" si="12"/>
        <v>N/A</v>
      </c>
      <c r="F128">
        <f t="shared" si="13"/>
        <v>4.41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12.75</v>
      </c>
      <c r="P128" s="93">
        <v>13.49</v>
      </c>
      <c r="Q128" s="93" t="s">
        <v>121</v>
      </c>
      <c r="R128" s="93">
        <v>28</v>
      </c>
      <c r="S128" s="93" t="s">
        <v>121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5128.1899000000003</v>
      </c>
      <c r="C129">
        <f t="shared" si="10"/>
        <v>5545.1899000000003</v>
      </c>
      <c r="D129" t="str">
        <f t="shared" si="11"/>
        <v>N/A</v>
      </c>
      <c r="E129">
        <f t="shared" si="12"/>
        <v>28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1209.3800000000001</v>
      </c>
      <c r="C130">
        <f t="shared" si="10"/>
        <v>1305.0899999999999</v>
      </c>
      <c r="D130" t="str">
        <f t="shared" si="11"/>
        <v>N/A</v>
      </c>
      <c r="E130">
        <f t="shared" si="12"/>
        <v>28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3.2</v>
      </c>
      <c r="P131" s="93">
        <v>3.49</v>
      </c>
      <c r="Q131" s="93" t="s">
        <v>121</v>
      </c>
      <c r="R131" s="93">
        <v>28</v>
      </c>
      <c r="S131" s="93" t="s">
        <v>121</v>
      </c>
      <c r="T131" s="93">
        <v>3.9590000000000001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</v>
      </c>
      <c r="P132" s="93">
        <v>1.86</v>
      </c>
      <c r="Q132" s="93">
        <v>8</v>
      </c>
      <c r="R132" s="93">
        <v>22</v>
      </c>
      <c r="S132" s="93">
        <v>1.99</v>
      </c>
      <c r="T132" s="93">
        <v>2.06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5.05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>
        <v>6.9</v>
      </c>
      <c r="Q134" s="93">
        <v>22</v>
      </c>
      <c r="R134" s="93" t="s">
        <v>121</v>
      </c>
      <c r="S134" s="93">
        <v>6.48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2536.5700999999999</v>
      </c>
      <c r="C135">
        <f t="shared" si="19"/>
        <v>2705.72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Short</v>
      </c>
      <c r="N135" s="93" t="s">
        <v>331</v>
      </c>
      <c r="O135" s="93">
        <v>3.76</v>
      </c>
      <c r="P135" s="93">
        <v>4.0199999999999996</v>
      </c>
      <c r="Q135" s="93">
        <v>29</v>
      </c>
      <c r="R135" s="93">
        <v>18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8.8000000000000007</v>
      </c>
      <c r="P137" s="93">
        <v>9.56</v>
      </c>
      <c r="Q137" s="93">
        <v>16</v>
      </c>
      <c r="R137" s="93">
        <v>0</v>
      </c>
      <c r="S137" s="93">
        <v>8.5500000000000007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2024.37</v>
      </c>
      <c r="C140">
        <f t="shared" si="19"/>
        <v>2183.6599000000001</v>
      </c>
      <c r="D140" t="str">
        <f t="shared" si="20"/>
        <v>N/A</v>
      </c>
      <c r="E140">
        <f t="shared" si="21"/>
        <v>28</v>
      </c>
      <c r="F140" t="str">
        <f t="shared" si="22"/>
        <v>N/A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2.13</v>
      </c>
      <c r="C141">
        <f t="shared" si="19"/>
        <v>2.17</v>
      </c>
      <c r="D141" t="str">
        <f t="shared" si="20"/>
        <v>N/A</v>
      </c>
      <c r="E141">
        <f t="shared" si="21"/>
        <v>18</v>
      </c>
      <c r="F141" t="str">
        <f t="shared" si="22"/>
        <v>N/A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3.4950000000000001</v>
      </c>
      <c r="P142" s="93">
        <v>3.44</v>
      </c>
      <c r="Q142" s="93">
        <v>12</v>
      </c>
      <c r="R142" s="93">
        <v>18</v>
      </c>
      <c r="S142" s="93">
        <v>3.7</v>
      </c>
      <c r="T142" s="93">
        <v>3.67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33</v>
      </c>
      <c r="C143">
        <f t="shared" si="19"/>
        <v>35.4</v>
      </c>
      <c r="D143" t="str">
        <f t="shared" si="20"/>
        <v>N/A</v>
      </c>
      <c r="E143">
        <f t="shared" si="21"/>
        <v>17</v>
      </c>
      <c r="F143" t="str">
        <f t="shared" si="22"/>
        <v>N/A</v>
      </c>
      <c r="G143">
        <f t="shared" si="23"/>
        <v>32.26</v>
      </c>
      <c r="H143" s="93"/>
      <c r="N143" s="93" t="s">
        <v>381</v>
      </c>
      <c r="O143" s="93">
        <v>5.3800000000000001E-2</v>
      </c>
      <c r="P143" s="93">
        <v>5.2999999999999999E-2</v>
      </c>
      <c r="Q143" s="93">
        <v>9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2805.1298999999999</v>
      </c>
      <c r="C146">
        <f t="shared" si="19"/>
        <v>2978.47</v>
      </c>
      <c r="D146">
        <f t="shared" si="20"/>
        <v>20</v>
      </c>
      <c r="E146">
        <f t="shared" si="21"/>
        <v>18</v>
      </c>
      <c r="F146">
        <f t="shared" si="22"/>
        <v>3107.27</v>
      </c>
      <c r="G146">
        <f t="shared" si="23"/>
        <v>3000.9398999999999</v>
      </c>
      <c r="H146" s="93"/>
      <c r="N146" s="93" t="s">
        <v>349</v>
      </c>
      <c r="O146" s="93">
        <v>7.4</v>
      </c>
      <c r="P146" s="93">
        <v>7.9</v>
      </c>
      <c r="Q146" s="93" t="s">
        <v>121</v>
      </c>
      <c r="R146" s="93">
        <v>33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1.0649999999999999</v>
      </c>
      <c r="P148" s="93">
        <v>1.05</v>
      </c>
      <c r="Q148" s="93">
        <v>8</v>
      </c>
      <c r="R148" s="93">
        <v>24</v>
      </c>
      <c r="S148" s="93">
        <v>1.2250000000000001</v>
      </c>
      <c r="T148" s="93">
        <v>1.22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0.32</v>
      </c>
      <c r="P149" s="93">
        <v>0.34899999999999998</v>
      </c>
      <c r="Q149" s="93" t="s">
        <v>121</v>
      </c>
      <c r="R149" s="93">
        <v>34</v>
      </c>
      <c r="S149" s="93" t="s">
        <v>121</v>
      </c>
      <c r="T149" s="93">
        <v>0.41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4.34</v>
      </c>
      <c r="P150" s="93">
        <v>4.26</v>
      </c>
      <c r="Q150" s="93">
        <v>38</v>
      </c>
      <c r="R150" s="93" t="s">
        <v>121</v>
      </c>
      <c r="S150" s="93">
        <v>4.41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1.645</v>
      </c>
      <c r="C151">
        <f t="shared" si="19"/>
        <v>1.78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357</v>
      </c>
      <c r="O151" s="93">
        <v>5128.1899000000003</v>
      </c>
      <c r="P151" s="93">
        <v>5545.1899000000003</v>
      </c>
      <c r="Q151" s="93" t="s">
        <v>121</v>
      </c>
      <c r="R151" s="93">
        <v>28</v>
      </c>
      <c r="S151" s="93" t="s">
        <v>121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9042.4403999999995</v>
      </c>
      <c r="P152" s="93">
        <v>10557.1504</v>
      </c>
      <c r="Q152" s="93">
        <v>21</v>
      </c>
      <c r="R152" s="93">
        <v>17</v>
      </c>
      <c r="S152" s="93">
        <v>11528.1299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0.33</v>
      </c>
      <c r="C153">
        <f t="shared" si="19"/>
        <v>0.32750000000000001</v>
      </c>
      <c r="D153">
        <f t="shared" si="20"/>
        <v>7</v>
      </c>
      <c r="E153" t="str">
        <f t="shared" si="21"/>
        <v>N/A</v>
      </c>
      <c r="F153">
        <f t="shared" si="22"/>
        <v>0.35199999999999998</v>
      </c>
      <c r="G153" t="str">
        <f t="shared" si="23"/>
        <v>N/A</v>
      </c>
      <c r="H153" s="93"/>
      <c r="N153" s="93" t="s">
        <v>399</v>
      </c>
      <c r="O153" s="93">
        <v>4576.8100999999997</v>
      </c>
      <c r="P153" s="93">
        <v>4924.3999000000003</v>
      </c>
      <c r="Q153" s="93">
        <v>35</v>
      </c>
      <c r="R153" s="93">
        <v>26</v>
      </c>
      <c r="S153" s="93">
        <v>5512.1499000000003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4.07</v>
      </c>
      <c r="C154">
        <f t="shared" si="19"/>
        <v>4.58</v>
      </c>
      <c r="D154">
        <f t="shared" si="20"/>
        <v>11</v>
      </c>
      <c r="E154">
        <f t="shared" si="21"/>
        <v>0</v>
      </c>
      <c r="F154">
        <f t="shared" si="22"/>
        <v>4.5999999999999996</v>
      </c>
      <c r="G154">
        <f t="shared" si="23"/>
        <v>4.07</v>
      </c>
      <c r="H154" s="93"/>
      <c r="N154" s="93" t="s">
        <v>401</v>
      </c>
      <c r="O154" s="93">
        <v>9273.3896000000004</v>
      </c>
      <c r="P154" s="93">
        <v>9762.4804999999997</v>
      </c>
      <c r="Q154" s="93" t="s">
        <v>121</v>
      </c>
      <c r="R154" s="93">
        <v>4</v>
      </c>
      <c r="S154" s="93" t="s">
        <v>121</v>
      </c>
      <c r="T154" s="93">
        <v>9135.2099999999991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6394.46</v>
      </c>
      <c r="P155" s="93">
        <v>6177.8599000000004</v>
      </c>
      <c r="Q155" s="93">
        <v>7</v>
      </c>
      <c r="R155" s="93">
        <v>31</v>
      </c>
      <c r="S155" s="93">
        <v>6814.52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10295.6396</v>
      </c>
      <c r="P156" s="93">
        <v>10906.450199999999</v>
      </c>
      <c r="Q156" s="93" t="s">
        <v>121</v>
      </c>
      <c r="R156" s="93">
        <v>26</v>
      </c>
      <c r="S156" s="93" t="s">
        <v>121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5116.1698999999999</v>
      </c>
      <c r="P157" s="93">
        <v>5101.1698999999999</v>
      </c>
      <c r="Q157" s="93">
        <v>6</v>
      </c>
      <c r="R157" s="93">
        <v>22</v>
      </c>
      <c r="S157" s="93">
        <v>5414.75</v>
      </c>
      <c r="T157" s="93">
        <v>5730.71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10447.0098</v>
      </c>
      <c r="P158" s="93">
        <v>10858.5996</v>
      </c>
      <c r="Q158" s="93" t="s">
        <v>121</v>
      </c>
      <c r="R158" s="93">
        <v>17</v>
      </c>
      <c r="S158" s="93" t="s">
        <v>121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5.59</v>
      </c>
      <c r="C159">
        <f t="shared" si="19"/>
        <v>5.78</v>
      </c>
      <c r="D159">
        <f t="shared" si="20"/>
        <v>21</v>
      </c>
      <c r="E159">
        <f t="shared" si="21"/>
        <v>17</v>
      </c>
      <c r="F159">
        <f t="shared" si="22"/>
        <v>6.04</v>
      </c>
      <c r="G159">
        <f t="shared" si="23"/>
        <v>5.58</v>
      </c>
      <c r="H159" s="93"/>
      <c r="N159" s="93" t="s">
        <v>409</v>
      </c>
      <c r="O159" s="93">
        <v>5139.8100999999997</v>
      </c>
      <c r="P159" s="93">
        <v>5388.3301000000001</v>
      </c>
      <c r="Q159" s="93" t="s">
        <v>121</v>
      </c>
      <c r="R159" s="93">
        <v>26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6178.3900999999996</v>
      </c>
      <c r="P160" s="93">
        <v>6634.6801999999998</v>
      </c>
      <c r="Q160" s="93" t="s">
        <v>121</v>
      </c>
      <c r="R160" s="93">
        <v>18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1209.3800000000001</v>
      </c>
      <c r="P161" s="93">
        <v>1305.0899999999999</v>
      </c>
      <c r="Q161" s="93" t="s">
        <v>121</v>
      </c>
      <c r="R161" s="93">
        <v>28</v>
      </c>
      <c r="S161" s="93" t="s">
        <v>121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1.23</v>
      </c>
      <c r="C162">
        <f t="shared" si="19"/>
        <v>1.1599999999999999</v>
      </c>
      <c r="D162">
        <f t="shared" si="20"/>
        <v>6</v>
      </c>
      <c r="E162" t="str">
        <f t="shared" si="21"/>
        <v>N/A</v>
      </c>
      <c r="F162">
        <f t="shared" si="22"/>
        <v>1.2749999999999999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2.75</v>
      </c>
      <c r="C163">
        <f t="shared" si="19"/>
        <v>3.16</v>
      </c>
      <c r="D163">
        <f t="shared" si="20"/>
        <v>7</v>
      </c>
      <c r="E163">
        <f t="shared" si="21"/>
        <v>0</v>
      </c>
      <c r="F163">
        <f t="shared" si="22"/>
        <v>3.1349999999999998</v>
      </c>
      <c r="G163">
        <f t="shared" si="23"/>
        <v>2.75</v>
      </c>
      <c r="H163" s="93"/>
      <c r="N163" s="93" t="s">
        <v>416</v>
      </c>
      <c r="O163" s="93">
        <v>4591.3798999999999</v>
      </c>
      <c r="P163" s="93">
        <v>4859.54</v>
      </c>
      <c r="Q163" s="93">
        <v>43</v>
      </c>
      <c r="R163" s="93">
        <v>28</v>
      </c>
      <c r="S163" s="93">
        <v>5047.1602000000003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2536.5700999999999</v>
      </c>
      <c r="P168" s="93">
        <v>2705.72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376</v>
      </c>
      <c r="C170">
        <f t="shared" si="19"/>
        <v>366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1.59</v>
      </c>
      <c r="C173">
        <f t="shared" si="19"/>
        <v>1.74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2024.37</v>
      </c>
      <c r="P174" s="93">
        <v>2183.6599000000001</v>
      </c>
      <c r="Q174" s="93" t="s">
        <v>121</v>
      </c>
      <c r="R174" s="93">
        <v>28</v>
      </c>
      <c r="S174" s="93" t="s">
        <v>121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2.13</v>
      </c>
      <c r="P175" s="93">
        <v>2.17</v>
      </c>
      <c r="Q175" s="93" t="s">
        <v>121</v>
      </c>
      <c r="R175" s="93">
        <v>18</v>
      </c>
      <c r="S175" s="93" t="s">
        <v>121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33</v>
      </c>
      <c r="P177" s="93">
        <v>35.4</v>
      </c>
      <c r="Q177" s="93" t="s">
        <v>121</v>
      </c>
      <c r="R177" s="93">
        <v>17</v>
      </c>
      <c r="S177" s="93" t="s">
        <v>121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0.3775</v>
      </c>
      <c r="P178" s="93">
        <v>0.36049999999999999</v>
      </c>
      <c r="Q178" s="93">
        <v>2</v>
      </c>
      <c r="R178" s="93">
        <v>33</v>
      </c>
      <c r="S178" s="93">
        <v>0.4</v>
      </c>
      <c r="T178" s="93">
        <v>0.45500000000000002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2805.1298999999999</v>
      </c>
      <c r="P181" s="93">
        <v>2978.47</v>
      </c>
      <c r="Q181" s="93">
        <v>20</v>
      </c>
      <c r="R181" s="93">
        <v>18</v>
      </c>
      <c r="S181" s="93">
        <v>3107.27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0.41699999999999998</v>
      </c>
      <c r="C182">
        <f t="shared" si="19"/>
        <v>0.45900000000000002</v>
      </c>
      <c r="D182" t="str">
        <f t="shared" si="20"/>
        <v>N/A</v>
      </c>
      <c r="E182">
        <f t="shared" si="21"/>
        <v>31</v>
      </c>
      <c r="F182" t="str">
        <f t="shared" si="22"/>
        <v>N/A</v>
      </c>
      <c r="G182">
        <f t="shared" si="23"/>
        <v>0.50800000000000001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1.0860000000000001</v>
      </c>
      <c r="C184">
        <f t="shared" si="19"/>
        <v>1.206</v>
      </c>
      <c r="D184">
        <f t="shared" si="20"/>
        <v>9</v>
      </c>
      <c r="E184">
        <f t="shared" si="21"/>
        <v>0</v>
      </c>
      <c r="F184">
        <f t="shared" si="22"/>
        <v>1.1619999999999999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6.14</v>
      </c>
      <c r="C185">
        <f t="shared" si="19"/>
        <v>6.07</v>
      </c>
      <c r="D185">
        <f t="shared" si="20"/>
        <v>6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1.645</v>
      </c>
      <c r="P186" s="93">
        <v>1.78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0.33</v>
      </c>
      <c r="P188" s="93">
        <v>0.32750000000000001</v>
      </c>
      <c r="Q188" s="93">
        <v>7</v>
      </c>
      <c r="R188" s="93" t="s">
        <v>121</v>
      </c>
      <c r="S188" s="93">
        <v>0.35199999999999998</v>
      </c>
      <c r="T188" s="93" t="s">
        <v>121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4.07</v>
      </c>
      <c r="P189" s="93">
        <v>4.58</v>
      </c>
      <c r="Q189" s="93">
        <v>11</v>
      </c>
      <c r="R189" s="93">
        <v>0</v>
      </c>
      <c r="S189" s="93">
        <v>4.5999999999999996</v>
      </c>
      <c r="T189" s="93">
        <v>4.07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20.9</v>
      </c>
      <c r="C190">
        <f t="shared" si="19"/>
        <v>22.5</v>
      </c>
      <c r="D190">
        <f t="shared" si="20"/>
        <v>40</v>
      </c>
      <c r="E190">
        <f t="shared" si="21"/>
        <v>17</v>
      </c>
      <c r="F190">
        <f t="shared" si="22"/>
        <v>21.15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5.68</v>
      </c>
      <c r="P192" s="93">
        <v>6.28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5.59</v>
      </c>
      <c r="P194" s="93">
        <v>5.78</v>
      </c>
      <c r="Q194" s="93">
        <v>21</v>
      </c>
      <c r="R194" s="93">
        <v>17</v>
      </c>
      <c r="S194" s="93">
        <v>6.04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1.1499999999999999</v>
      </c>
      <c r="C195">
        <f t="shared" si="19"/>
        <v>1.25</v>
      </c>
      <c r="D195" t="str">
        <f t="shared" si="20"/>
        <v>N/A</v>
      </c>
      <c r="E195">
        <f t="shared" si="21"/>
        <v>18</v>
      </c>
      <c r="F195" t="str">
        <f t="shared" si="22"/>
        <v>N/A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5.94</v>
      </c>
      <c r="C197">
        <f t="shared" ref="C197:C260" si="26">VLOOKUP($A197,$N$5:$U$375,3,FALSE)</f>
        <v>6.26</v>
      </c>
      <c r="D197" t="str">
        <f t="shared" ref="D197:D260" si="27">VLOOKUP($A197,$N$5:$U$375,4,FALSE)</f>
        <v>N/A</v>
      </c>
      <c r="E197">
        <f t="shared" ref="E197:E260" si="28">VLOOKUP($A197,$N$5:$U$375,5,FALSE)</f>
        <v>30</v>
      </c>
      <c r="F197" t="str">
        <f t="shared" ref="F197:F260" si="29">VLOOKUP($A197,$N$5:$U$375,6,FALSE)</f>
        <v>N/A</v>
      </c>
      <c r="G197">
        <f t="shared" ref="G197:G260" si="30">VLOOKUP($A197,$N$5:$U$375,7,FALSE)</f>
        <v>7.21</v>
      </c>
      <c r="H197" s="93"/>
      <c r="N197" s="93" t="s">
        <v>419</v>
      </c>
      <c r="O197" s="93">
        <v>1.23</v>
      </c>
      <c r="P197" s="93">
        <v>1.1599999999999999</v>
      </c>
      <c r="Q197" s="93">
        <v>6</v>
      </c>
      <c r="R197" s="93" t="s">
        <v>121</v>
      </c>
      <c r="S197" s="93">
        <v>1.2749999999999999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46.4</v>
      </c>
      <c r="C198">
        <f t="shared" si="26"/>
        <v>45</v>
      </c>
      <c r="D198">
        <f t="shared" si="27"/>
        <v>16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2.75</v>
      </c>
      <c r="P198" s="93">
        <v>3.16</v>
      </c>
      <c r="Q198" s="93">
        <v>7</v>
      </c>
      <c r="R198" s="93">
        <v>0</v>
      </c>
      <c r="S198" s="93">
        <v>3.1349999999999998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1.34</v>
      </c>
      <c r="C199">
        <f t="shared" si="26"/>
        <v>1.18</v>
      </c>
      <c r="D199">
        <f t="shared" si="27"/>
        <v>11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0.29199999999999998</v>
      </c>
      <c r="C200">
        <f t="shared" si="26"/>
        <v>0.27</v>
      </c>
      <c r="D200">
        <f t="shared" si="27"/>
        <v>5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0.183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0.29599999999999999</v>
      </c>
      <c r="P202" s="93">
        <v>0.29499999999999998</v>
      </c>
      <c r="Q202" s="93">
        <v>4</v>
      </c>
      <c r="R202" s="93">
        <v>17</v>
      </c>
      <c r="S202" s="93">
        <v>0.33</v>
      </c>
      <c r="T202" s="93">
        <v>0.31900000000000001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</v>
      </c>
      <c r="C203">
        <f t="shared" si="26"/>
        <v>2.14</v>
      </c>
      <c r="D203" t="str">
        <f t="shared" si="27"/>
        <v>N/A</v>
      </c>
      <c r="E203">
        <f t="shared" si="28"/>
        <v>34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3.51</v>
      </c>
      <c r="C204">
        <f t="shared" si="26"/>
        <v>3.69</v>
      </c>
      <c r="D204">
        <f t="shared" si="27"/>
        <v>36</v>
      </c>
      <c r="E204">
        <f t="shared" si="28"/>
        <v>22</v>
      </c>
      <c r="F204">
        <f t="shared" si="29"/>
        <v>3.98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376</v>
      </c>
      <c r="P206" s="93">
        <v>366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0.64</v>
      </c>
      <c r="C209">
        <f t="shared" si="26"/>
        <v>0.65500000000000003</v>
      </c>
      <c r="D209" t="str">
        <f t="shared" si="27"/>
        <v>N/A</v>
      </c>
      <c r="E209" t="str">
        <f t="shared" si="28"/>
        <v>N/A</v>
      </c>
      <c r="F209" t="str">
        <f t="shared" si="29"/>
        <v>N/A</v>
      </c>
      <c r="G209" t="str">
        <f t="shared" si="30"/>
        <v>N/A</v>
      </c>
      <c r="H209" s="93"/>
      <c r="N209" s="93" t="s">
        <v>434</v>
      </c>
      <c r="O209" s="93">
        <v>1.59</v>
      </c>
      <c r="P209" s="93">
        <v>1.74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8.6999999999999993</v>
      </c>
      <c r="C211">
        <f t="shared" si="26"/>
        <v>8.3000000000000007</v>
      </c>
      <c r="D211">
        <f t="shared" si="27"/>
        <v>3</v>
      </c>
      <c r="E211">
        <f t="shared" si="28"/>
        <v>19</v>
      </c>
      <c r="F211">
        <f t="shared" si="29"/>
        <v>9.15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2.44</v>
      </c>
      <c r="C212">
        <f t="shared" si="26"/>
        <v>2.5</v>
      </c>
      <c r="D212">
        <f t="shared" si="27"/>
        <v>42</v>
      </c>
      <c r="E212">
        <f t="shared" si="28"/>
        <v>32</v>
      </c>
      <c r="F212">
        <f t="shared" si="29"/>
        <v>2.75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34</v>
      </c>
      <c r="C213">
        <f t="shared" si="26"/>
        <v>34</v>
      </c>
      <c r="D213">
        <f t="shared" si="27"/>
        <v>16</v>
      </c>
      <c r="E213" t="str">
        <f t="shared" si="28"/>
        <v>N/A</v>
      </c>
      <c r="F213">
        <f t="shared" si="29"/>
        <v>33.4</v>
      </c>
      <c r="G213" t="str">
        <f t="shared" si="30"/>
        <v>N/A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3.01</v>
      </c>
      <c r="C217">
        <f t="shared" si="26"/>
        <v>3.36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452</v>
      </c>
      <c r="O217" s="93">
        <v>0.41699999999999998</v>
      </c>
      <c r="P217" s="93">
        <v>0.45900000000000002</v>
      </c>
      <c r="Q217" s="93" t="s">
        <v>121</v>
      </c>
      <c r="R217" s="93">
        <v>31</v>
      </c>
      <c r="S217" s="93" t="s">
        <v>121</v>
      </c>
      <c r="T217" s="93">
        <v>0.50800000000000001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0.53800000000000003</v>
      </c>
      <c r="C218">
        <f t="shared" si="26"/>
        <v>0.47399999999999998</v>
      </c>
      <c r="D218">
        <f t="shared" si="27"/>
        <v>9</v>
      </c>
      <c r="E218">
        <f t="shared" si="28"/>
        <v>50</v>
      </c>
      <c r="F218">
        <f t="shared" si="29"/>
        <v>0.502</v>
      </c>
      <c r="G218">
        <f t="shared" si="30"/>
        <v>0.73399999999999999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1.0860000000000001</v>
      </c>
      <c r="P219" s="93">
        <v>1.206</v>
      </c>
      <c r="Q219" s="93">
        <v>9</v>
      </c>
      <c r="R219" s="93">
        <v>0</v>
      </c>
      <c r="S219" s="93">
        <v>1.1619999999999999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6.14</v>
      </c>
      <c r="P220" s="93">
        <v>6.07</v>
      </c>
      <c r="Q220" s="93">
        <v>6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37.22</v>
      </c>
      <c r="C222">
        <f t="shared" si="26"/>
        <v>36.1</v>
      </c>
      <c r="D222">
        <f t="shared" si="27"/>
        <v>44</v>
      </c>
      <c r="E222" t="str">
        <f t="shared" si="28"/>
        <v>N/A</v>
      </c>
      <c r="F222">
        <f t="shared" si="29"/>
        <v>32.4</v>
      </c>
      <c r="G222" t="str">
        <f t="shared" si="30"/>
        <v>N/A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5.82</v>
      </c>
      <c r="C223">
        <f t="shared" si="26"/>
        <v>5.88</v>
      </c>
      <c r="D223" t="str">
        <f t="shared" si="27"/>
        <v>N/A</v>
      </c>
      <c r="E223">
        <f t="shared" si="28"/>
        <v>23</v>
      </c>
      <c r="F223" t="str">
        <f t="shared" si="29"/>
        <v>N/A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2.39</v>
      </c>
      <c r="C224">
        <f t="shared" si="26"/>
        <v>2.2799999999999998</v>
      </c>
      <c r="D224">
        <f t="shared" si="27"/>
        <v>2</v>
      </c>
      <c r="E224">
        <f t="shared" si="28"/>
        <v>18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20.9</v>
      </c>
      <c r="P225" s="93">
        <v>22.5</v>
      </c>
      <c r="Q225" s="93">
        <v>40</v>
      </c>
      <c r="R225" s="93">
        <v>17</v>
      </c>
      <c r="S225" s="93">
        <v>21.15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0.57999999999999996</v>
      </c>
      <c r="C226">
        <f t="shared" si="26"/>
        <v>0.56999999999999995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22.78</v>
      </c>
      <c r="C227">
        <f t="shared" si="26"/>
        <v>23.58</v>
      </c>
      <c r="D227" t="str">
        <f t="shared" si="27"/>
        <v>N/A</v>
      </c>
      <c r="E227" t="str">
        <f t="shared" si="28"/>
        <v>N/A</v>
      </c>
      <c r="F227" t="str">
        <f t="shared" si="29"/>
        <v>N/A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2.96</v>
      </c>
      <c r="C230">
        <f t="shared" si="26"/>
        <v>3.09</v>
      </c>
      <c r="D230">
        <f t="shared" si="27"/>
        <v>22</v>
      </c>
      <c r="E230">
        <f t="shared" si="28"/>
        <v>3</v>
      </c>
      <c r="F230">
        <f t="shared" si="29"/>
        <v>3.07</v>
      </c>
      <c r="G230">
        <f t="shared" si="30"/>
        <v>2.94</v>
      </c>
      <c r="H230" s="93"/>
      <c r="N230" s="93" t="s">
        <v>476</v>
      </c>
      <c r="O230" s="93">
        <v>1.1499999999999999</v>
      </c>
      <c r="P230" s="93">
        <v>1.25</v>
      </c>
      <c r="Q230" s="93" t="s">
        <v>121</v>
      </c>
      <c r="R230" s="93">
        <v>18</v>
      </c>
      <c r="S230" s="93" t="s">
        <v>121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32.979999999999997</v>
      </c>
      <c r="C232">
        <f t="shared" si="26"/>
        <v>36.4</v>
      </c>
      <c r="D232">
        <f t="shared" si="27"/>
        <v>12</v>
      </c>
      <c r="E232">
        <f t="shared" si="28"/>
        <v>5</v>
      </c>
      <c r="F232">
        <f t="shared" si="29"/>
        <v>36.4</v>
      </c>
      <c r="G232">
        <f t="shared" si="30"/>
        <v>34.6</v>
      </c>
      <c r="H232" s="93"/>
      <c r="N232" s="93" t="s">
        <v>480</v>
      </c>
      <c r="O232" s="93">
        <v>5.94</v>
      </c>
      <c r="P232" s="93">
        <v>6.26</v>
      </c>
      <c r="Q232" s="93" t="s">
        <v>121</v>
      </c>
      <c r="R232" s="93">
        <v>30</v>
      </c>
      <c r="S232" s="93" t="s">
        <v>121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3.56</v>
      </c>
      <c r="C233">
        <f t="shared" si="26"/>
        <v>3.7</v>
      </c>
      <c r="D233" t="str">
        <f t="shared" si="27"/>
        <v>N/A</v>
      </c>
      <c r="E233">
        <f t="shared" si="28"/>
        <v>16</v>
      </c>
      <c r="F233" t="str">
        <f t="shared" si="29"/>
        <v>N/A</v>
      </c>
      <c r="G233">
        <f t="shared" si="30"/>
        <v>3.54</v>
      </c>
      <c r="H233" s="93"/>
      <c r="N233" s="93" t="s">
        <v>482</v>
      </c>
      <c r="O233" s="93">
        <v>46.4</v>
      </c>
      <c r="P233" s="93">
        <v>45</v>
      </c>
      <c r="Q233" s="93">
        <v>16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1.375</v>
      </c>
      <c r="C234">
        <f t="shared" si="26"/>
        <v>1.425</v>
      </c>
      <c r="D234" t="str">
        <f t="shared" si="27"/>
        <v>N/A</v>
      </c>
      <c r="E234" t="str">
        <f t="shared" si="28"/>
        <v>N/A</v>
      </c>
      <c r="F234" t="str">
        <f t="shared" si="29"/>
        <v>N/A</v>
      </c>
      <c r="G234" t="str">
        <f t="shared" si="30"/>
        <v>N/A</v>
      </c>
      <c r="H234" s="93"/>
      <c r="N234" s="93" t="s">
        <v>484</v>
      </c>
      <c r="O234" s="93">
        <v>1.34</v>
      </c>
      <c r="P234" s="93">
        <v>1.18</v>
      </c>
      <c r="Q234" s="93">
        <v>11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0.29199999999999998</v>
      </c>
      <c r="P235" s="93">
        <v>0.27</v>
      </c>
      <c r="Q235" s="93">
        <v>5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0.183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</v>
      </c>
      <c r="P238" s="93">
        <v>2.14</v>
      </c>
      <c r="Q238" s="93" t="s">
        <v>121</v>
      </c>
      <c r="R238" s="93">
        <v>34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3.51</v>
      </c>
      <c r="P239" s="93">
        <v>3.69</v>
      </c>
      <c r="Q239" s="93">
        <v>36</v>
      </c>
      <c r="R239" s="93">
        <v>22</v>
      </c>
      <c r="S239" s="93">
        <v>3.98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0.78</v>
      </c>
      <c r="C242">
        <f t="shared" si="26"/>
        <v>0.9</v>
      </c>
      <c r="D242">
        <f t="shared" si="27"/>
        <v>35</v>
      </c>
      <c r="E242">
        <f t="shared" si="28"/>
        <v>17</v>
      </c>
      <c r="F242">
        <f t="shared" si="29"/>
        <v>0.93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36.1</v>
      </c>
      <c r="C245">
        <f t="shared" si="26"/>
        <v>38.65</v>
      </c>
      <c r="D245" t="str">
        <f t="shared" si="27"/>
        <v>N/A</v>
      </c>
      <c r="E245">
        <f t="shared" si="28"/>
        <v>18</v>
      </c>
      <c r="F245" t="str">
        <f t="shared" si="29"/>
        <v>N/A</v>
      </c>
      <c r="G245">
        <f t="shared" si="30"/>
        <v>36.85</v>
      </c>
      <c r="H245" s="93"/>
      <c r="N245" s="93" t="s">
        <v>505</v>
      </c>
      <c r="O245" s="93">
        <v>0.64</v>
      </c>
      <c r="P245" s="93">
        <v>0.65500000000000003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34.299999999999997</v>
      </c>
      <c r="C246">
        <f t="shared" si="26"/>
        <v>35.700000000000003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2.2200000000000002</v>
      </c>
      <c r="C247">
        <f t="shared" si="26"/>
        <v>2.25</v>
      </c>
      <c r="D247">
        <f t="shared" si="27"/>
        <v>11</v>
      </c>
      <c r="E247">
        <f t="shared" si="28"/>
        <v>4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8.6999999999999993</v>
      </c>
      <c r="P247" s="93">
        <v>8.3000000000000007</v>
      </c>
      <c r="Q247" s="93">
        <v>3</v>
      </c>
      <c r="R247" s="93">
        <v>19</v>
      </c>
      <c r="S247" s="93">
        <v>9.15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2.44</v>
      </c>
      <c r="P248" s="93">
        <v>2.5</v>
      </c>
      <c r="Q248" s="93">
        <v>42</v>
      </c>
      <c r="R248" s="93">
        <v>32</v>
      </c>
      <c r="S248" s="93">
        <v>2.75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34</v>
      </c>
      <c r="P249" s="93">
        <v>34</v>
      </c>
      <c r="Q249" s="93">
        <v>16</v>
      </c>
      <c r="R249" s="93" t="s">
        <v>121</v>
      </c>
      <c r="S249" s="93">
        <v>33.4</v>
      </c>
      <c r="T249" s="93" t="s">
        <v>121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16.37</v>
      </c>
      <c r="C251">
        <f t="shared" si="26"/>
        <v>17.579999999999998</v>
      </c>
      <c r="D251" t="str">
        <f t="shared" si="27"/>
        <v>N/A</v>
      </c>
      <c r="E251" t="str">
        <f t="shared" si="28"/>
        <v>N/A</v>
      </c>
      <c r="F251" t="str">
        <f t="shared" si="29"/>
        <v>N/A</v>
      </c>
      <c r="G251" t="str">
        <f t="shared" si="30"/>
        <v>N/A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10.86</v>
      </c>
      <c r="C252">
        <f t="shared" si="26"/>
        <v>11.56</v>
      </c>
      <c r="D252" t="str">
        <f t="shared" si="27"/>
        <v>N/A</v>
      </c>
      <c r="E252">
        <f t="shared" si="28"/>
        <v>18</v>
      </c>
      <c r="F252" t="str">
        <f t="shared" si="29"/>
        <v>N/A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0.86799999999999999</v>
      </c>
      <c r="C253">
        <f t="shared" si="26"/>
        <v>0.84</v>
      </c>
      <c r="D253">
        <f t="shared" si="27"/>
        <v>9</v>
      </c>
      <c r="E253" t="str">
        <f t="shared" si="28"/>
        <v>N/A</v>
      </c>
      <c r="F253">
        <f t="shared" si="29"/>
        <v>0.84</v>
      </c>
      <c r="G253" t="str">
        <f t="shared" si="30"/>
        <v>N/A</v>
      </c>
      <c r="H253" s="93"/>
      <c r="N253" s="93" t="s">
        <v>521</v>
      </c>
      <c r="O253" s="93">
        <v>3.01</v>
      </c>
      <c r="P253" s="93">
        <v>3.36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0.53800000000000003</v>
      </c>
      <c r="P254" s="93">
        <v>0.47399999999999998</v>
      </c>
      <c r="Q254" s="93">
        <v>9</v>
      </c>
      <c r="R254" s="93">
        <v>50</v>
      </c>
      <c r="S254" s="93">
        <v>0.502</v>
      </c>
      <c r="T254" s="93">
        <v>0.73399999999999999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3.48</v>
      </c>
      <c r="C255">
        <f t="shared" si="26"/>
        <v>3.36</v>
      </c>
      <c r="D255">
        <f t="shared" si="27"/>
        <v>7</v>
      </c>
      <c r="E255">
        <f t="shared" si="28"/>
        <v>38</v>
      </c>
      <c r="F255">
        <f t="shared" si="29"/>
        <v>3.7</v>
      </c>
      <c r="G255">
        <f t="shared" si="30"/>
        <v>3.73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6.7779999999999996</v>
      </c>
      <c r="C258">
        <f t="shared" si="26"/>
        <v>7.3</v>
      </c>
      <c r="D258" t="str">
        <f t="shared" si="27"/>
        <v>N/A</v>
      </c>
      <c r="E258">
        <f t="shared" si="28"/>
        <v>28</v>
      </c>
      <c r="F258" t="str">
        <f t="shared" si="29"/>
        <v>N/A</v>
      </c>
      <c r="G258">
        <f t="shared" si="30"/>
        <v>8.2859999999999996</v>
      </c>
      <c r="H258" s="93"/>
      <c r="N258" s="93" t="s">
        <v>530</v>
      </c>
      <c r="O258" s="93">
        <v>37.22</v>
      </c>
      <c r="P258" s="93">
        <v>36.1</v>
      </c>
      <c r="Q258" s="93">
        <v>44</v>
      </c>
      <c r="R258" s="93" t="s">
        <v>121</v>
      </c>
      <c r="S258" s="93">
        <v>32.4</v>
      </c>
      <c r="T258" s="93" t="s">
        <v>121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5.82</v>
      </c>
      <c r="P259" s="93">
        <v>5.88</v>
      </c>
      <c r="Q259" s="93" t="s">
        <v>121</v>
      </c>
      <c r="R259" s="93">
        <v>23</v>
      </c>
      <c r="S259" s="93" t="s">
        <v>121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6.93</v>
      </c>
      <c r="C260">
        <f t="shared" si="26"/>
        <v>6.88</v>
      </c>
      <c r="D260">
        <f t="shared" si="27"/>
        <v>7</v>
      </c>
      <c r="E260">
        <f t="shared" si="28"/>
        <v>39</v>
      </c>
      <c r="F260">
        <f t="shared" si="29"/>
        <v>7.39</v>
      </c>
      <c r="G260">
        <f t="shared" si="30"/>
        <v>8.4</v>
      </c>
      <c r="H260" s="93"/>
      <c r="N260" s="93" t="s">
        <v>534</v>
      </c>
      <c r="O260" s="93">
        <v>2.39</v>
      </c>
      <c r="P260" s="93">
        <v>2.2799999999999998</v>
      </c>
      <c r="Q260" s="93">
        <v>2</v>
      </c>
      <c r="R260" s="93">
        <v>18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7.94</v>
      </c>
      <c r="C262">
        <f t="shared" si="33"/>
        <v>8.34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0.57999999999999996</v>
      </c>
      <c r="P262" s="93">
        <v>0.56999999999999995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22.78</v>
      </c>
      <c r="P263" s="93">
        <v>23.58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4.34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13.9</v>
      </c>
      <c r="C266">
        <f t="shared" si="33"/>
        <v>14.2</v>
      </c>
      <c r="D266">
        <f t="shared" si="34"/>
        <v>36</v>
      </c>
      <c r="E266">
        <f t="shared" si="35"/>
        <v>18</v>
      </c>
      <c r="F266">
        <f t="shared" si="36"/>
        <v>15.5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3.6</v>
      </c>
      <c r="C267">
        <f t="shared" si="33"/>
        <v>3.9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2.96</v>
      </c>
      <c r="P267" s="93">
        <v>3.09</v>
      </c>
      <c r="Q267" s="93">
        <v>22</v>
      </c>
      <c r="R267" s="93">
        <v>3</v>
      </c>
      <c r="S267" s="93">
        <v>3.07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32.979999999999997</v>
      </c>
      <c r="P269" s="93">
        <v>36.4</v>
      </c>
      <c r="Q269" s="93">
        <v>12</v>
      </c>
      <c r="R269" s="93">
        <v>5</v>
      </c>
      <c r="S269" s="93">
        <v>36.4</v>
      </c>
      <c r="T269" s="93">
        <v>34.6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0.32800000000000001</v>
      </c>
      <c r="C271">
        <f t="shared" si="33"/>
        <v>0.32600000000000001</v>
      </c>
      <c r="D271">
        <f t="shared" si="34"/>
        <v>7</v>
      </c>
      <c r="E271">
        <f t="shared" si="35"/>
        <v>41</v>
      </c>
      <c r="F271">
        <f t="shared" si="36"/>
        <v>0.38</v>
      </c>
      <c r="G271">
        <f t="shared" si="37"/>
        <v>0.39600000000000002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3.56</v>
      </c>
      <c r="P272" s="93">
        <v>3.7</v>
      </c>
      <c r="Q272" s="93" t="s">
        <v>121</v>
      </c>
      <c r="R272" s="93">
        <v>16</v>
      </c>
      <c r="S272" s="93" t="s">
        <v>121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1.375</v>
      </c>
      <c r="P273" s="93">
        <v>1.425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7.07</v>
      </c>
      <c r="C274">
        <f t="shared" si="33"/>
        <v>6.92</v>
      </c>
      <c r="D274">
        <f t="shared" si="34"/>
        <v>12</v>
      </c>
      <c r="E274">
        <f t="shared" si="35"/>
        <v>30</v>
      </c>
      <c r="F274">
        <f t="shared" si="36"/>
        <v>6.94</v>
      </c>
      <c r="G274">
        <f t="shared" si="37"/>
        <v>7.7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1.585</v>
      </c>
      <c r="C276">
        <f t="shared" si="33"/>
        <v>1.66</v>
      </c>
      <c r="D276">
        <f t="shared" si="34"/>
        <v>25</v>
      </c>
      <c r="E276">
        <f t="shared" si="35"/>
        <v>17</v>
      </c>
      <c r="F276">
        <f t="shared" si="36"/>
        <v>1.76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3994.5</v>
      </c>
      <c r="C279">
        <f t="shared" si="33"/>
        <v>4305.1698999999999</v>
      </c>
      <c r="D279" t="str">
        <f t="shared" si="34"/>
        <v>N/A</v>
      </c>
      <c r="E279">
        <f t="shared" si="35"/>
        <v>28</v>
      </c>
      <c r="F279" t="str">
        <f t="shared" si="36"/>
        <v>N/A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2.56</v>
      </c>
      <c r="P280" s="93">
        <v>2.79</v>
      </c>
      <c r="Q280" s="93">
        <v>40</v>
      </c>
      <c r="R280" s="93">
        <v>21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13.82</v>
      </c>
      <c r="C282">
        <f t="shared" si="33"/>
        <v>13.26</v>
      </c>
      <c r="D282">
        <f t="shared" si="34"/>
        <v>6</v>
      </c>
      <c r="E282">
        <f t="shared" si="35"/>
        <v>17</v>
      </c>
      <c r="F282">
        <f t="shared" si="36"/>
        <v>14.3</v>
      </c>
      <c r="G282">
        <f t="shared" si="37"/>
        <v>13.68</v>
      </c>
      <c r="H282" s="93"/>
      <c r="N282" s="93" t="s">
        <v>570</v>
      </c>
      <c r="O282" s="93">
        <v>0.78</v>
      </c>
      <c r="P282" s="93">
        <v>0.9</v>
      </c>
      <c r="Q282" s="93">
        <v>35</v>
      </c>
      <c r="R282" s="93">
        <v>17</v>
      </c>
      <c r="S282" s="93">
        <v>0.93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</v>
      </c>
      <c r="P283" s="93">
        <v>27.8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36.1</v>
      </c>
      <c r="P286" s="93">
        <v>38.65</v>
      </c>
      <c r="Q286" s="93" t="s">
        <v>121</v>
      </c>
      <c r="R286" s="93">
        <v>18</v>
      </c>
      <c r="S286" s="93" t="s">
        <v>121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</v>
      </c>
      <c r="C287">
        <f t="shared" si="33"/>
        <v>0.315</v>
      </c>
      <c r="D287">
        <f t="shared" si="34"/>
        <v>42</v>
      </c>
      <c r="E287">
        <f t="shared" si="35"/>
        <v>28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34.299999999999997</v>
      </c>
      <c r="P287" s="93">
        <v>35.700000000000003</v>
      </c>
      <c r="Q287" s="93" t="s">
        <v>121</v>
      </c>
      <c r="R287" s="93" t="s">
        <v>121</v>
      </c>
      <c r="S287" s="93" t="s">
        <v>121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2.2200000000000002</v>
      </c>
      <c r="P288" s="93">
        <v>2.25</v>
      </c>
      <c r="Q288" s="93">
        <v>11</v>
      </c>
      <c r="R288" s="93">
        <v>4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1.39</v>
      </c>
      <c r="P289" s="93">
        <v>1.46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1.46</v>
      </c>
      <c r="C290">
        <f t="shared" si="33"/>
        <v>1.5649999999999999</v>
      </c>
      <c r="D290" t="str">
        <f t="shared" si="34"/>
        <v>N/A</v>
      </c>
      <c r="E290">
        <f t="shared" si="35"/>
        <v>28</v>
      </c>
      <c r="F290" t="str">
        <f t="shared" si="36"/>
        <v>N/A</v>
      </c>
      <c r="G290">
        <f t="shared" si="37"/>
        <v>1.89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8.36</v>
      </c>
      <c r="P291" s="93">
        <v>8.7200000000000006</v>
      </c>
      <c r="Q291" s="93" t="s">
        <v>121</v>
      </c>
      <c r="R291" s="93">
        <v>18</v>
      </c>
      <c r="S291" s="93" t="s">
        <v>121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2.36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6.06</v>
      </c>
      <c r="C293">
        <f t="shared" si="33"/>
        <v>6.66</v>
      </c>
      <c r="D293" t="str">
        <f t="shared" si="34"/>
        <v>N/A</v>
      </c>
      <c r="E293">
        <f t="shared" si="35"/>
        <v>34</v>
      </c>
      <c r="F293" t="str">
        <f t="shared" si="36"/>
        <v>N/A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0.48099999999999998</v>
      </c>
      <c r="C294">
        <f t="shared" si="33"/>
        <v>0.54200000000000004</v>
      </c>
      <c r="D294" t="str">
        <f t="shared" si="34"/>
        <v>N/A</v>
      </c>
      <c r="E294">
        <f t="shared" si="35"/>
        <v>23</v>
      </c>
      <c r="F294" t="str">
        <f t="shared" si="36"/>
        <v>N/A</v>
      </c>
      <c r="G294">
        <f t="shared" si="37"/>
        <v>0.56799999999999995</v>
      </c>
      <c r="N294" s="93" t="s">
        <v>666</v>
      </c>
      <c r="O294" s="93">
        <v>0.78</v>
      </c>
      <c r="P294" s="93">
        <v>0.82399999999999995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16.37</v>
      </c>
      <c r="P295" s="93">
        <v>17.579999999999998</v>
      </c>
      <c r="Q295" s="93" t="s">
        <v>121</v>
      </c>
      <c r="R295" s="93" t="s">
        <v>121</v>
      </c>
      <c r="S295" s="93" t="s">
        <v>121</v>
      </c>
      <c r="T295" s="93" t="s">
        <v>121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10.86</v>
      </c>
      <c r="P296" s="93">
        <v>11.56</v>
      </c>
      <c r="Q296" s="93" t="s">
        <v>121</v>
      </c>
      <c r="R296" s="93">
        <v>18</v>
      </c>
      <c r="S296" s="93" t="s">
        <v>121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0.86799999999999999</v>
      </c>
      <c r="P297" s="93">
        <v>0.84</v>
      </c>
      <c r="Q297" s="93">
        <v>9</v>
      </c>
      <c r="R297" s="93" t="s">
        <v>121</v>
      </c>
      <c r="S297" s="93">
        <v>0.84</v>
      </c>
      <c r="T297" s="93" t="s">
        <v>121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3.48</v>
      </c>
      <c r="P299" s="93">
        <v>3.36</v>
      </c>
      <c r="Q299" s="93">
        <v>7</v>
      </c>
      <c r="R299" s="93">
        <v>38</v>
      </c>
      <c r="S299" s="93">
        <v>3.7</v>
      </c>
      <c r="T299" s="93">
        <v>3.73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5.0599999999999996</v>
      </c>
      <c r="C302">
        <f t="shared" si="33"/>
        <v>5.22</v>
      </c>
      <c r="D302" t="str">
        <f t="shared" si="34"/>
        <v>N/A</v>
      </c>
      <c r="E302">
        <f t="shared" si="35"/>
        <v>34</v>
      </c>
      <c r="F302" t="str">
        <f t="shared" si="36"/>
        <v>N/A</v>
      </c>
      <c r="G302">
        <f t="shared" si="37"/>
        <v>6.04</v>
      </c>
      <c r="N302" s="93" t="s">
        <v>600</v>
      </c>
      <c r="O302" s="93">
        <v>6.7779999999999996</v>
      </c>
      <c r="P302" s="93">
        <v>7.3</v>
      </c>
      <c r="Q302" s="93" t="s">
        <v>121</v>
      </c>
      <c r="R302" s="93">
        <v>28</v>
      </c>
      <c r="S302" s="93" t="s">
        <v>121</v>
      </c>
      <c r="T302" s="93">
        <v>8.2859999999999996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43.5</v>
      </c>
      <c r="C304">
        <f t="shared" si="33"/>
        <v>45.85</v>
      </c>
      <c r="D304" t="str">
        <f t="shared" si="34"/>
        <v>N/A</v>
      </c>
      <c r="E304">
        <f t="shared" si="35"/>
        <v>35</v>
      </c>
      <c r="F304" t="str">
        <f t="shared" si="36"/>
        <v>N/A</v>
      </c>
      <c r="G304">
        <f t="shared" si="37"/>
        <v>54.6</v>
      </c>
      <c r="N304" s="93" t="s">
        <v>604</v>
      </c>
      <c r="O304" s="93">
        <v>6.93</v>
      </c>
      <c r="P304" s="93">
        <v>6.88</v>
      </c>
      <c r="Q304" s="93">
        <v>7</v>
      </c>
      <c r="R304" s="93">
        <v>39</v>
      </c>
      <c r="S304" s="93">
        <v>7.39</v>
      </c>
      <c r="T304" s="93">
        <v>8.4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7.94</v>
      </c>
      <c r="P306" s="93">
        <v>8.34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1.17</v>
      </c>
      <c r="C307">
        <f t="shared" si="33"/>
        <v>1.25</v>
      </c>
      <c r="D307">
        <f t="shared" si="34"/>
        <v>7</v>
      </c>
      <c r="E307">
        <f t="shared" si="35"/>
        <v>0</v>
      </c>
      <c r="F307">
        <f t="shared" si="36"/>
        <v>1.26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1.66</v>
      </c>
      <c r="C309">
        <f t="shared" si="33"/>
        <v>1.63</v>
      </c>
      <c r="D309">
        <f t="shared" si="34"/>
        <v>11</v>
      </c>
      <c r="E309">
        <f t="shared" si="35"/>
        <v>18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</v>
      </c>
      <c r="C310">
        <f t="shared" si="33"/>
        <v>0.75</v>
      </c>
      <c r="D310">
        <f t="shared" si="34"/>
        <v>30</v>
      </c>
      <c r="E310">
        <f t="shared" si="35"/>
        <v>18</v>
      </c>
      <c r="F310">
        <f t="shared" si="36"/>
        <v>0.76</v>
      </c>
      <c r="G310">
        <f t="shared" si="37"/>
        <v>0.71499999999999997</v>
      </c>
      <c r="N310" s="93" t="s">
        <v>617</v>
      </c>
      <c r="O310" s="93">
        <v>13.9</v>
      </c>
      <c r="P310" s="93">
        <v>14.2</v>
      </c>
      <c r="Q310" s="93">
        <v>36</v>
      </c>
      <c r="R310" s="93">
        <v>18</v>
      </c>
      <c r="S310" s="93">
        <v>15.5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3.6</v>
      </c>
      <c r="P311" s="93">
        <v>3.9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0.20499999999999999</v>
      </c>
      <c r="C314">
        <f t="shared" si="33"/>
        <v>0.20399999999999999</v>
      </c>
      <c r="D314">
        <f t="shared" si="34"/>
        <v>7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0.55500000000000005</v>
      </c>
      <c r="C315">
        <f t="shared" si="33"/>
        <v>0.60499999999999998</v>
      </c>
      <c r="D315">
        <f t="shared" si="34"/>
        <v>32</v>
      </c>
      <c r="E315">
        <f t="shared" si="35"/>
        <v>14</v>
      </c>
      <c r="F315">
        <f t="shared" si="36"/>
        <v>0.45400000000000001</v>
      </c>
      <c r="G315">
        <f t="shared" si="37"/>
        <v>0.55000000000000004</v>
      </c>
      <c r="N315" s="93" t="s">
        <v>626</v>
      </c>
      <c r="O315" s="93">
        <v>0.32800000000000001</v>
      </c>
      <c r="P315" s="93">
        <v>0.32600000000000001</v>
      </c>
      <c r="Q315" s="93">
        <v>7</v>
      </c>
      <c r="R315" s="93">
        <v>41</v>
      </c>
      <c r="S315" s="93">
        <v>0.38</v>
      </c>
      <c r="T315" s="93">
        <v>0.39600000000000002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1.304</v>
      </c>
      <c r="P316" s="93">
        <v>1.39</v>
      </c>
      <c r="Q316" s="93" t="s">
        <v>121</v>
      </c>
      <c r="R316" s="93" t="s">
        <v>121</v>
      </c>
      <c r="S316" s="93" t="s">
        <v>121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1.39</v>
      </c>
      <c r="C319">
        <f t="shared" si="33"/>
        <v>1.46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7.07</v>
      </c>
      <c r="P319" s="93">
        <v>6.92</v>
      </c>
      <c r="Q319" s="93">
        <v>12</v>
      </c>
      <c r="R319" s="93">
        <v>30</v>
      </c>
      <c r="S319" s="93">
        <v>6.94</v>
      </c>
      <c r="T319" s="93">
        <v>7.7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5.65</v>
      </c>
      <c r="P320" s="93">
        <v>5.4</v>
      </c>
      <c r="Q320" s="93">
        <v>0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5.87</v>
      </c>
      <c r="P322" s="93">
        <v>5.8</v>
      </c>
      <c r="Q322" s="93">
        <v>9</v>
      </c>
      <c r="R322" s="93" t="s">
        <v>121</v>
      </c>
      <c r="S322" s="93">
        <v>6.07</v>
      </c>
      <c r="T322" s="93" t="s">
        <v>121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5.0599999999999996</v>
      </c>
      <c r="P323" s="93">
        <v>5.22</v>
      </c>
      <c r="Q323" s="93" t="s">
        <v>121</v>
      </c>
      <c r="R323" s="93">
        <v>34</v>
      </c>
      <c r="S323" s="93" t="s">
        <v>121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1.585</v>
      </c>
      <c r="P324" s="93">
        <v>1.66</v>
      </c>
      <c r="Q324" s="93">
        <v>25</v>
      </c>
      <c r="R324" s="93">
        <v>17</v>
      </c>
      <c r="S324" s="93">
        <v>1.76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3994.5</v>
      </c>
      <c r="P327" s="93">
        <v>4305.1698999999999</v>
      </c>
      <c r="Q327" s="93" t="s">
        <v>121</v>
      </c>
      <c r="R327" s="93">
        <v>28</v>
      </c>
      <c r="S327" s="93" t="s">
        <v>121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0.14000000000000001</v>
      </c>
      <c r="P329" s="93">
        <v>0.1384</v>
      </c>
      <c r="Q329" s="93">
        <v>10</v>
      </c>
      <c r="R329" s="93">
        <v>32</v>
      </c>
      <c r="S329" s="93">
        <v>0.14799999999999999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3.34</v>
      </c>
      <c r="C330">
        <f t="shared" si="40"/>
        <v>3.92</v>
      </c>
      <c r="D330">
        <f t="shared" si="41"/>
        <v>56</v>
      </c>
      <c r="E330">
        <f t="shared" si="42"/>
        <v>28</v>
      </c>
      <c r="F330">
        <f t="shared" si="43"/>
        <v>4.0650000000000004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13.82</v>
      </c>
      <c r="P331" s="93">
        <v>13.26</v>
      </c>
      <c r="Q331" s="93">
        <v>6</v>
      </c>
      <c r="R331" s="93">
        <v>17</v>
      </c>
      <c r="S331" s="93">
        <v>14.3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</v>
      </c>
      <c r="P336" s="93">
        <v>0.315</v>
      </c>
      <c r="Q336" s="93">
        <v>42</v>
      </c>
      <c r="R336" s="93">
        <v>28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1.46</v>
      </c>
      <c r="P339" s="93">
        <v>1.5649999999999999</v>
      </c>
      <c r="Q339" s="93" t="s">
        <v>121</v>
      </c>
      <c r="R339" s="93">
        <v>28</v>
      </c>
      <c r="S339" s="93" t="s">
        <v>121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</v>
      </c>
      <c r="C341">
        <f t="shared" ref="C341:C346" si="46">VLOOKUP($A341,$N$5:$U$375,3,FALSE)</f>
        <v>1.86</v>
      </c>
      <c r="D341">
        <f t="shared" ref="D341:D346" si="47">VLOOKUP($A341,$N$5:$U$375,4,FALSE)</f>
        <v>8</v>
      </c>
      <c r="E341">
        <f t="shared" ref="E341:E346" si="48">VLOOKUP($A341,$N$5:$U$375,5,FALSE)</f>
        <v>22</v>
      </c>
      <c r="F341">
        <f t="shared" ref="F341:F346" si="49">VLOOKUP($A341,$N$5:$U$375,6,FALSE)</f>
        <v>1.99</v>
      </c>
      <c r="G341">
        <f t="shared" ref="G341:G346" si="50">VLOOKUP($A341,$N$5:$U$375,7,FALSE)</f>
        <v>2.06</v>
      </c>
      <c r="H341" s="93"/>
      <c r="N341" s="93" t="s">
        <v>32</v>
      </c>
      <c r="O341" s="93">
        <v>2.8</v>
      </c>
      <c r="P341" s="93">
        <v>2.98</v>
      </c>
      <c r="Q341" s="93" t="s">
        <v>121</v>
      </c>
      <c r="R341" s="93" t="s">
        <v>121</v>
      </c>
      <c r="S341" s="93" t="s">
        <v>121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9.9700000000000006</v>
      </c>
      <c r="C342" s="93">
        <f t="shared" si="46"/>
        <v>10.78</v>
      </c>
      <c r="D342" s="93" t="str">
        <f t="shared" si="47"/>
        <v>N/A</v>
      </c>
      <c r="E342" s="93">
        <f t="shared" si="48"/>
        <v>17</v>
      </c>
      <c r="F342" s="93" t="str">
        <f t="shared" si="49"/>
        <v>N/A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10.33</v>
      </c>
      <c r="C343" s="93">
        <f t="shared" si="46"/>
        <v>11.04</v>
      </c>
      <c r="D343" s="93" t="str">
        <f t="shared" si="47"/>
        <v>N/A</v>
      </c>
      <c r="E343" s="93">
        <f t="shared" si="48"/>
        <v>18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6.06</v>
      </c>
      <c r="P343" s="93">
        <v>6.66</v>
      </c>
      <c r="Q343" s="93" t="s">
        <v>121</v>
      </c>
      <c r="R343" s="93">
        <v>34</v>
      </c>
      <c r="S343" s="93" t="s">
        <v>121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2.8</v>
      </c>
      <c r="C344" s="93">
        <f t="shared" si="46"/>
        <v>2.98</v>
      </c>
      <c r="D344" s="93" t="str">
        <f t="shared" si="47"/>
        <v>N/A</v>
      </c>
      <c r="E344" s="93" t="str">
        <f t="shared" si="48"/>
        <v>N/A</v>
      </c>
      <c r="F344" s="93" t="str">
        <f t="shared" si="49"/>
        <v>N/A</v>
      </c>
      <c r="G344" s="93" t="str">
        <f t="shared" si="50"/>
        <v>N/A</v>
      </c>
      <c r="H344" s="93"/>
      <c r="N344" s="93" t="s">
        <v>672</v>
      </c>
      <c r="O344" s="93">
        <v>0.48099999999999998</v>
      </c>
      <c r="P344" s="93">
        <v>0.54200000000000004</v>
      </c>
      <c r="Q344" s="93" t="s">
        <v>121</v>
      </c>
      <c r="R344" s="93">
        <v>23</v>
      </c>
      <c r="S344" s="93" t="s">
        <v>121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1.19</v>
      </c>
      <c r="C345" s="93">
        <f t="shared" si="46"/>
        <v>1.4</v>
      </c>
      <c r="D345" s="93">
        <f t="shared" si="47"/>
        <v>4</v>
      </c>
      <c r="E345" s="93">
        <f t="shared" si="48"/>
        <v>0</v>
      </c>
      <c r="F345" s="93">
        <f t="shared" si="49"/>
        <v>1.4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">
        <v>1083</v>
      </c>
      <c r="C346" s="93" t="s">
        <v>1082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43.5</v>
      </c>
      <c r="P354" s="93">
        <v>45.85</v>
      </c>
      <c r="Q354" s="93" t="s">
        <v>121</v>
      </c>
      <c r="R354" s="93">
        <v>35</v>
      </c>
      <c r="S354" s="93" t="s">
        <v>121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1.17</v>
      </c>
      <c r="P358" s="93">
        <v>1.25</v>
      </c>
      <c r="Q358" s="93">
        <v>7</v>
      </c>
      <c r="R358" s="93">
        <v>0</v>
      </c>
      <c r="S358" s="93">
        <v>1.26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3.08</v>
      </c>
      <c r="P359" s="93">
        <v>3.19</v>
      </c>
      <c r="Q359" s="93">
        <v>56</v>
      </c>
      <c r="R359" s="93">
        <v>23</v>
      </c>
      <c r="S359" s="93">
        <v>2.9184999999999999</v>
      </c>
      <c r="T359" s="93">
        <v>3.09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1.88</v>
      </c>
      <c r="P360" s="93">
        <v>1.84</v>
      </c>
      <c r="Q360" s="93">
        <v>7</v>
      </c>
      <c r="R360" s="93">
        <v>27</v>
      </c>
      <c r="S360" s="93">
        <v>1.92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1.66</v>
      </c>
      <c r="P362" s="93">
        <v>1.63</v>
      </c>
      <c r="Q362" s="93">
        <v>11</v>
      </c>
      <c r="R362" s="93">
        <v>18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</v>
      </c>
      <c r="P363" s="93">
        <v>0.75</v>
      </c>
      <c r="Q363" s="93">
        <v>30</v>
      </c>
      <c r="R363" s="93">
        <v>18</v>
      </c>
      <c r="S363" s="93">
        <v>0.76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0.20499999999999999</v>
      </c>
      <c r="P366" s="93">
        <v>0.20399999999999999</v>
      </c>
      <c r="Q366" s="93">
        <v>7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0.55500000000000005</v>
      </c>
      <c r="P367" s="93">
        <v>0.60499999999999998</v>
      </c>
      <c r="Q367" s="93">
        <v>32</v>
      </c>
      <c r="R367" s="93">
        <v>14</v>
      </c>
      <c r="S367" s="93">
        <v>0.45400000000000001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1.1000000000000001</v>
      </c>
      <c r="P370" s="93">
        <v>1.5549999999999999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2200.5801000000001</v>
      </c>
      <c r="P384" s="93">
        <v>2331.75</v>
      </c>
      <c r="Q384" s="93" t="s">
        <v>121</v>
      </c>
      <c r="R384" s="93">
        <v>28</v>
      </c>
      <c r="S384" s="93" t="s">
        <v>121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2026-03-29T09:02:01Z</dcterms:modified>
</cp:coreProperties>
</file>